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6115" windowHeight="11505"/>
  </bookViews>
  <sheets>
    <sheet name="Colonne-01" sheetId="6" r:id="rId1"/>
    <sheet name="Colonne-02" sheetId="3" r:id="rId2"/>
    <sheet name="Formule-detail" sheetId="4" r:id="rId3"/>
    <sheet name="Correctif-ligne" sheetId="2" r:id="rId4"/>
    <sheet name="Liste" sheetId="5" r:id="rId5"/>
  </sheets>
  <definedNames>
    <definedName name="LIST_NEW_CODE">Liste!$C$9:$C$12</definedName>
    <definedName name="LIST_OLD_CODE">'Correctif-ligne'!$C$9:$C$21</definedName>
    <definedName name="LIST_QUI">Liste!$E$15:$E$19</definedName>
    <definedName name="TEST_CODE" localSheetId="0">'Colonne-01'!$C$9:$C$14,'Colonne-01'!$D$9:$D$14,'Colonne-01'!$E$9:$E$14</definedName>
    <definedName name="TEST_CODE">'Colonne-02'!$C$9:$C$14,'Colonne-02'!$E$9:$E$14,'Colonne-02'!$G$9:$G$14</definedName>
  </definedNames>
  <calcPr calcId="145621"/>
</workbook>
</file>

<file path=xl/calcChain.xml><?xml version="1.0" encoding="utf-8"?>
<calcChain xmlns="http://schemas.openxmlformats.org/spreadsheetml/2006/main">
  <c r="M5" i="3" l="1"/>
  <c r="L5" i="2"/>
  <c r="K5" i="2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H6" i="4"/>
  <c r="H16" i="4" s="1"/>
  <c r="H26" i="4" s="1"/>
  <c r="G6" i="4"/>
  <c r="G16" i="4" s="1"/>
  <c r="G26" i="4" s="1"/>
  <c r="F6" i="4"/>
  <c r="F16" i="4" s="1"/>
  <c r="F26" i="4" s="1"/>
  <c r="E6" i="4"/>
  <c r="E16" i="4" s="1"/>
  <c r="E26" i="4" s="1"/>
  <c r="D6" i="4"/>
  <c r="D16" i="4" s="1"/>
  <c r="D26" i="4" s="1"/>
  <c r="C6" i="4"/>
  <c r="C16" i="4" s="1"/>
  <c r="C26" i="4" s="1"/>
  <c r="G27" i="4"/>
  <c r="N5" i="3"/>
  <c r="E27" i="4" l="1"/>
  <c r="H27" i="4"/>
  <c r="G17" i="4"/>
  <c r="G22" i="4" s="1"/>
  <c r="D32" i="4"/>
  <c r="C17" i="4"/>
  <c r="C22" i="4" s="1"/>
  <c r="C32" i="4"/>
  <c r="D27" i="4"/>
  <c r="D17" i="4"/>
  <c r="D22" i="4" s="1"/>
  <c r="F17" i="4"/>
  <c r="F22" i="4" s="1"/>
  <c r="C27" i="4"/>
  <c r="F27" i="4"/>
  <c r="E17" i="4"/>
  <c r="E22" i="4" s="1"/>
  <c r="H17" i="4"/>
  <c r="H22" i="4" s="1"/>
  <c r="E21" i="4"/>
  <c r="H21" i="4"/>
  <c r="C21" i="4"/>
  <c r="F21" i="4"/>
  <c r="D21" i="4"/>
  <c r="G21" i="4"/>
</calcChain>
</file>

<file path=xl/comments1.xml><?xml version="1.0" encoding="utf-8"?>
<comments xmlns="http://schemas.openxmlformats.org/spreadsheetml/2006/main">
  <authors>
    <author>Jean-Michel Desmoineaux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Jean-Michel Desmoineaux:</t>
        </r>
        <r>
          <rPr>
            <sz val="9"/>
            <color indexed="81"/>
            <rFont val="Tahoma"/>
            <family val="2"/>
          </rPr>
          <t xml:space="preserve">
Saisir l'ancien code.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Jean-Michel Desmoineaux:</t>
        </r>
        <r>
          <rPr>
            <sz val="9"/>
            <color indexed="81"/>
            <rFont val="Tahoma"/>
            <family val="2"/>
          </rPr>
          <t xml:space="preserve">
Nouveau code correspondant.</t>
        </r>
      </text>
    </comment>
  </commentList>
</comments>
</file>

<file path=xl/comments2.xml><?xml version="1.0" encoding="utf-8"?>
<comments xmlns="http://schemas.openxmlformats.org/spreadsheetml/2006/main">
  <authors>
    <author>Jean-Michel Desmoineaux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>Jean-Michel Desmoineaux:</t>
        </r>
        <r>
          <rPr>
            <sz val="9"/>
            <color indexed="81"/>
            <rFont val="Tahoma"/>
            <family val="2"/>
          </rPr>
          <t xml:space="preserve">
Retourne VRAI, si la cellule contient #NA.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Jean-Michel Desmoineaux:</t>
        </r>
        <r>
          <rPr>
            <sz val="9"/>
            <color indexed="81"/>
            <rFont val="Tahoma"/>
            <family val="2"/>
          </rPr>
          <t xml:space="preserve">
Copier la formule du tableau précédent.
Remplacer les adresses de cellule par la formule correspondante (celle du tableau "Trouver la bonne colonne").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Jean-Michel Desmoineaux:</t>
        </r>
        <r>
          <rPr>
            <sz val="9"/>
            <color indexed="81"/>
            <rFont val="Tahoma"/>
            <family val="2"/>
          </rPr>
          <t xml:space="preserve">
Copier la formule de la colonne "CODE_01" précédente.
Remplacer la valeur VRAI :
– 1° VRAI, formule de la colonne "CODE_02".
– 2° VRAI, formule de la colonne "CODE_03".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Jean-Michel Desmoineaux:</t>
        </r>
        <r>
          <rPr>
            <sz val="9"/>
            <color indexed="81"/>
            <rFont val="Tahoma"/>
            <family val="2"/>
          </rPr>
          <t xml:space="preserve">
Copier la formule de la colonne "QUI_01" précédente.
Remplacer la valeur VRAI :
– 1° VRAI, formule de la colonne "QUI_02".
– 2° VRAI, formule de la colonne "QUI_03".</t>
        </r>
      </text>
    </comment>
  </commentList>
</comments>
</file>

<file path=xl/comments3.xml><?xml version="1.0" encoding="utf-8"?>
<comments xmlns="http://schemas.openxmlformats.org/spreadsheetml/2006/main">
  <authors>
    <author>Jean-Michel Desmoineaux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Jean-Michel Desmoineaux:</t>
        </r>
        <r>
          <rPr>
            <sz val="9"/>
            <color indexed="81"/>
            <rFont val="Tahoma"/>
            <family val="2"/>
          </rPr>
          <t xml:space="preserve">
Saisir l'ancien code.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Jean-Michel Desmoineaux:</t>
        </r>
        <r>
          <rPr>
            <sz val="9"/>
            <color indexed="81"/>
            <rFont val="Tahoma"/>
            <family val="2"/>
          </rPr>
          <t xml:space="preserve">
Nouveau code correspondant.</t>
        </r>
      </text>
    </comment>
  </commentList>
</comments>
</file>

<file path=xl/sharedStrings.xml><?xml version="1.0" encoding="utf-8"?>
<sst xmlns="http://schemas.openxmlformats.org/spreadsheetml/2006/main" count="129" uniqueCount="38">
  <si>
    <t>CODE_02</t>
  </si>
  <si>
    <t>CODE_01</t>
  </si>
  <si>
    <t>XB-20</t>
  </si>
  <si>
    <t>ZG-12</t>
  </si>
  <si>
    <t>DF-24</t>
  </si>
  <si>
    <t>DG-12</t>
  </si>
  <si>
    <t>ZF-20</t>
  </si>
  <si>
    <t>AAA-03</t>
  </si>
  <si>
    <t>GGG-01</t>
  </si>
  <si>
    <t>GGG-07</t>
  </si>
  <si>
    <t>PRJ_AA</t>
  </si>
  <si>
    <t>DEP_XX</t>
  </si>
  <si>
    <t>DEP_ZZ</t>
  </si>
  <si>
    <t>AX-01</t>
  </si>
  <si>
    <t>AZ-01</t>
  </si>
  <si>
    <t>AX-02</t>
  </si>
  <si>
    <t>Nouveau</t>
  </si>
  <si>
    <t>PRJ_AB</t>
  </si>
  <si>
    <t>CODE_03</t>
  </si>
  <si>
    <t>NOUVEAU</t>
  </si>
  <si>
    <t>Code ?</t>
  </si>
  <si>
    <t>Concordance des codes</t>
  </si>
  <si>
    <t>QUI_01</t>
  </si>
  <si>
    <t>Commercial</t>
  </si>
  <si>
    <t>Comptable</t>
  </si>
  <si>
    <t>QUI_02</t>
  </si>
  <si>
    <t>Formation</t>
  </si>
  <si>
    <t>Communication</t>
  </si>
  <si>
    <t>QUI_03</t>
  </si>
  <si>
    <t>QUI</t>
  </si>
  <si>
    <t>Trouver la bonne colonne</t>
  </si>
  <si>
    <t>Détail de la formule</t>
  </si>
  <si>
    <t>Tester si la cellule contient #NA</t>
  </si>
  <si>
    <t>Combiner les deux formules précédentes</t>
  </si>
  <si>
    <t>Imbriquer les formules des 3 colonnes</t>
  </si>
  <si>
    <t>CODE</t>
  </si>
  <si>
    <t>ANCIEN</t>
  </si>
  <si>
    <t>pompe-au-net.fr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</si>
</sst>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0" tint="-0.14999847407452621"/>
      <name val="Garamond"/>
      <family val="1"/>
    </font>
    <font>
      <sz val="11"/>
      <color theme="1"/>
      <name val="Lucida Sans Unicode"/>
      <family val="2"/>
    </font>
    <font>
      <b/>
      <sz val="16"/>
      <color theme="1" tint="0.34998626667073579"/>
      <name val="Garamond"/>
      <family val="1"/>
    </font>
    <font>
      <b/>
      <sz val="14"/>
      <color theme="0" tint="-4.9989318521683403E-2"/>
      <name val="Garamond"/>
      <family val="1"/>
    </font>
    <font>
      <sz val="11"/>
      <color theme="1" tint="4.9989318521683403E-2"/>
      <name val="Lucida Sans Unicode"/>
      <family val="2"/>
    </font>
    <font>
      <sz val="11"/>
      <color theme="0" tint="-4.9989318521683403E-2"/>
      <name val="Lucida Sans Unicode"/>
      <family val="2"/>
    </font>
    <font>
      <sz val="11"/>
      <color theme="1" tint="0.34998626667073579"/>
      <name val="Lucida Sans Unicode"/>
      <family val="2"/>
    </font>
    <font>
      <sz val="11"/>
      <color theme="6" tint="-0.249977111117893"/>
      <name val="Lucida Sans Unicode"/>
      <family val="2"/>
    </font>
    <font>
      <b/>
      <sz val="14"/>
      <color theme="0" tint="-0.14999847407452621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 tint="0.34998626667073579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thick">
        <color theme="1" tint="0.34998626667073579"/>
      </left>
      <right style="thin">
        <color theme="0" tint="-0.14996795556505021"/>
      </right>
      <top style="thick">
        <color theme="1" tint="0.34998626667073579"/>
      </top>
      <bottom style="thin">
        <color theme="0" tint="-0.1498764000366222"/>
      </bottom>
      <diagonal/>
    </border>
    <border>
      <left style="thin">
        <color theme="0" tint="-0.14996795556505021"/>
      </left>
      <right style="thin">
        <color theme="0" tint="-0.1498764000366222"/>
      </right>
      <top style="thick">
        <color theme="1" tint="0.34998626667073579"/>
      </top>
      <bottom style="thin">
        <color theme="0" tint="-0.1498764000366222"/>
      </bottom>
      <diagonal/>
    </border>
    <border>
      <left/>
      <right/>
      <top style="thick">
        <color theme="1" tint="0.34998626667073579"/>
      </top>
      <bottom style="thin">
        <color theme="0" tint="-0.1498764000366222"/>
      </bottom>
      <diagonal/>
    </border>
    <border>
      <left style="thin">
        <color theme="0" tint="-0.14996795556505021"/>
      </left>
      <right style="thick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 tint="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 tint="0.34998626667073579"/>
      </left>
      <right style="thin">
        <color theme="0" tint="-0.14996795556505021"/>
      </right>
      <top style="thin">
        <color theme="0" tint="-0.14996795556505021"/>
      </top>
      <bottom style="thick">
        <color theme="1" tint="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0" tint="-0.14996795556505021"/>
      </left>
      <right style="thick">
        <color theme="1" tint="0.34998626667073579"/>
      </right>
      <top style="thick">
        <color theme="1" tint="0.34998626667073579"/>
      </top>
      <bottom style="thin">
        <color theme="0" tint="-0.1498764000366222"/>
      </bottom>
      <diagonal/>
    </border>
    <border>
      <left/>
      <right/>
      <top/>
      <bottom style="thick">
        <color theme="1" tint="0.34998626667073579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ck">
        <color theme="1" tint="0.34998626667073579"/>
      </bottom>
      <diagonal/>
    </border>
    <border>
      <left style="thick">
        <color theme="1" tint="0.34998626667073579"/>
      </left>
      <right/>
      <top/>
      <bottom style="thin">
        <color theme="0" tint="-0.14996795556505021"/>
      </bottom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1" tint="0.34998626667073579"/>
      </right>
      <top style="thin">
        <color theme="0" tint="-0.14993743705557422"/>
      </top>
      <bottom style="thick">
        <color theme="1" tint="0.34998626667073579"/>
      </bottom>
      <diagonal/>
    </border>
    <border>
      <left style="dashed">
        <color theme="0" tint="-0.14996795556505021"/>
      </left>
      <right style="dashed">
        <color theme="0" tint="-0.14996795556505021"/>
      </right>
      <top style="thin">
        <color theme="0" tint="-0.1498764000366222"/>
      </top>
      <bottom style="thin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thin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/>
      <right/>
      <top style="thick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8764000366222"/>
      </top>
      <bottom style="thick">
        <color theme="1" tint="0.34998626667073579"/>
      </bottom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n">
        <color theme="0" tint="-0.1498764000366222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thin">
        <color theme="0" tint="-0.1498764000366222"/>
      </bottom>
      <diagonal/>
    </border>
    <border>
      <left style="thick">
        <color theme="1" tint="0.34998626667073579"/>
      </left>
      <right style="thick">
        <color theme="1" tint="0.34998626667073579"/>
      </right>
      <top/>
      <bottom style="thin">
        <color theme="0" tint="-0.14996795556505021"/>
      </bottom>
      <diagonal/>
    </border>
    <border>
      <left style="thick">
        <color theme="1" tint="0.34998626667073579"/>
      </left>
      <right style="thick">
        <color theme="1" tint="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 tint="0.34998626667073579"/>
      </left>
      <right style="thick">
        <color theme="1" tint="0.34998626667073579"/>
      </right>
      <top style="thin">
        <color theme="0" tint="-0.14996795556505021"/>
      </top>
      <bottom style="thick">
        <color theme="1" tint="0.34998626667073579"/>
      </bottom>
      <diagonal/>
    </border>
    <border>
      <left style="thick">
        <color theme="1" tint="0.34998626667073579"/>
      </left>
      <right style="thick">
        <color theme="1" tint="0.34998626667073579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0" fillId="3" borderId="0" xfId="0" applyFill="1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2" fontId="9" fillId="3" borderId="13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 applyProtection="1">
      <alignment vertical="center"/>
      <protection locked="0"/>
    </xf>
    <xf numFmtId="2" fontId="9" fillId="3" borderId="14" xfId="0" applyNumberFormat="1" applyFont="1" applyFill="1" applyBorder="1" applyAlignment="1" applyProtection="1">
      <alignment horizontal="center" vertical="center"/>
      <protection locked="0"/>
    </xf>
    <xf numFmtId="2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9" fillId="3" borderId="7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5" fillId="4" borderId="2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0" fontId="9" fillId="3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2" fontId="9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left" vertical="center"/>
      <protection locked="0"/>
    </xf>
    <xf numFmtId="0" fontId="7" fillId="4" borderId="31" xfId="0" applyFont="1" applyFill="1" applyBorder="1" applyAlignment="1" applyProtection="1">
      <alignment horizontal="left" vertical="center"/>
      <protection locked="0"/>
    </xf>
    <xf numFmtId="0" fontId="7" fillId="4" borderId="33" xfId="0" applyFont="1" applyFill="1" applyBorder="1" applyAlignment="1" applyProtection="1">
      <alignment horizontal="left" vertical="center"/>
      <protection locked="0"/>
    </xf>
    <xf numFmtId="0" fontId="7" fillId="4" borderId="32" xfId="0" applyFont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495306</xdr:colOff>
      <xdr:row>6</xdr:row>
      <xdr:rowOff>171450</xdr:rowOff>
    </xdr:from>
    <xdr:to>
      <xdr:col>13</xdr:col>
      <xdr:colOff>827670</xdr:colOff>
      <xdr:row>22</xdr:row>
      <xdr:rowOff>85725</xdr:rowOff>
    </xdr:to>
    <xdr:grpSp>
      <xdr:nvGrpSpPr>
        <xdr:cNvPr id="4" name="Groupe 3"/>
        <xdr:cNvGrpSpPr/>
      </xdr:nvGrpSpPr>
      <xdr:grpSpPr>
        <a:xfrm>
          <a:off x="11353806" y="1809750"/>
          <a:ext cx="3675639" cy="2905125"/>
          <a:chOff x="11363325" y="1847850"/>
          <a:chExt cx="3589914" cy="2905125"/>
        </a:xfrm>
      </xdr:grpSpPr>
      <xdr:sp macro="" textlink="">
        <xdr:nvSpPr>
          <xdr:cNvPr id="5" name="Isosceles Triangle 4"/>
          <xdr:cNvSpPr/>
        </xdr:nvSpPr>
        <xdr:spPr>
          <a:xfrm rot="16200000">
            <a:off x="11528985" y="2378119"/>
            <a:ext cx="294682" cy="552708"/>
          </a:xfrm>
          <a:prstGeom prst="triangle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ctangle 5"/>
          <xdr:cNvSpPr/>
        </xdr:nvSpPr>
        <xdr:spPr>
          <a:xfrm>
            <a:off x="11791124" y="1847850"/>
            <a:ext cx="3162115" cy="2905125"/>
          </a:xfrm>
          <a:prstGeom prst="rect">
            <a:avLst/>
          </a:prstGeom>
          <a:solidFill>
            <a:srgbClr val="7F7F7F"/>
          </a:solidFill>
          <a:ln w="6350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Pentagon 8"/>
          <xdr:cNvSpPr/>
        </xdr:nvSpPr>
        <xdr:spPr>
          <a:xfrm>
            <a:off x="11363325" y="2105703"/>
            <a:ext cx="3483342" cy="585013"/>
          </a:xfrm>
          <a:prstGeom prst="homePlate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60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endParaRPr>
          </a:p>
        </xdr:txBody>
      </xdr:sp>
      <xdr:sp macro="" textlink="">
        <xdr:nvSpPr>
          <xdr:cNvPr id="8" name="TextBox 39"/>
          <xdr:cNvSpPr txBox="1"/>
        </xdr:nvSpPr>
        <xdr:spPr>
          <a:xfrm>
            <a:off x="11522127" y="2133209"/>
            <a:ext cx="2722888" cy="550081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rPr>
              <a:t>Objectif</a:t>
            </a:r>
          </a:p>
        </xdr:txBody>
      </xdr:sp>
      <xdr:grpSp>
        <xdr:nvGrpSpPr>
          <xdr:cNvPr id="9" name="Groupe 8"/>
          <xdr:cNvGrpSpPr/>
        </xdr:nvGrpSpPr>
        <xdr:grpSpPr>
          <a:xfrm>
            <a:off x="11797149" y="2889344"/>
            <a:ext cx="3149631" cy="1635030"/>
            <a:chOff x="11797149" y="2889344"/>
            <a:chExt cx="3149631" cy="1635030"/>
          </a:xfrm>
        </xdr:grpSpPr>
        <xdr:sp macro="" textlink="">
          <xdr:nvSpPr>
            <xdr:cNvPr id="10" name="TextBox 58"/>
            <xdr:cNvSpPr txBox="1"/>
          </xdr:nvSpPr>
          <xdr:spPr>
            <a:xfrm>
              <a:off x="11797149" y="2889344"/>
              <a:ext cx="3145305" cy="4634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Pour un même projet, j'ai plusieurs codes.</a:t>
              </a:r>
              <a:b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</a:b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Ces</a:t>
              </a: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 codes ont été créés par divers services.</a:t>
              </a:r>
              <a:endParaRPr lang="en-US" sz="1200" b="1" i="0" u="none" strike="noStrike">
                <a:solidFill>
                  <a:schemeClr val="bg1">
                    <a:lumMod val="8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58"/>
            <xdr:cNvSpPr txBox="1"/>
          </xdr:nvSpPr>
          <xdr:spPr>
            <a:xfrm>
              <a:off x="11797149" y="3724275"/>
              <a:ext cx="3128291" cy="800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Je souhaite</a:t>
              </a: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 le nouveau code correspondant à un ancien code saisi.</a:t>
              </a:r>
              <a:b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</a:b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Je veux connaître le service à l'origine de la modification.</a:t>
              </a:r>
              <a:endParaRPr lang="en-US" sz="1200" b="1" i="0" u="none" strike="noStrike">
                <a:solidFill>
                  <a:schemeClr val="bg1">
                    <a:lumMod val="8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endParaRPr>
            </a:p>
          </xdr:txBody>
        </xdr:sp>
        <xdr:sp macro="" textlink="">
          <xdr:nvSpPr>
            <xdr:cNvPr id="12" name="TextBox 58"/>
            <xdr:cNvSpPr txBox="1"/>
          </xdr:nvSpPr>
          <xdr:spPr>
            <a:xfrm>
              <a:off x="11801475" y="3362325"/>
              <a:ext cx="3145305" cy="3524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Pour unifier tout ça un nouveau code est créé.</a:t>
              </a:r>
            </a:p>
          </xdr:txBody>
        </xdr:sp>
      </xdr:grpSp>
    </xdr:grpSp>
    <xdr:clientData/>
  </xdr:twoCellAnchor>
  <xdr:twoCellAnchor editAs="oneCell">
    <xdr:from>
      <xdr:col>0</xdr:col>
      <xdr:colOff>190500</xdr:colOff>
      <xdr:row>1</xdr:row>
      <xdr:rowOff>85725</xdr:rowOff>
    </xdr:from>
    <xdr:to>
      <xdr:col>0</xdr:col>
      <xdr:colOff>647643</xdr:colOff>
      <xdr:row>1</xdr:row>
      <xdr:rowOff>542868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6700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6</xdr:row>
      <xdr:rowOff>171450</xdr:rowOff>
    </xdr:from>
    <xdr:to>
      <xdr:col>13</xdr:col>
      <xdr:colOff>913395</xdr:colOff>
      <xdr:row>22</xdr:row>
      <xdr:rowOff>85725</xdr:rowOff>
    </xdr:to>
    <xdr:grpSp>
      <xdr:nvGrpSpPr>
        <xdr:cNvPr id="34" name="Groupe 33"/>
        <xdr:cNvGrpSpPr/>
      </xdr:nvGrpSpPr>
      <xdr:grpSpPr>
        <a:xfrm>
          <a:off x="11496675" y="1847850"/>
          <a:ext cx="3675645" cy="2905125"/>
          <a:chOff x="11363325" y="1847850"/>
          <a:chExt cx="3589920" cy="2905125"/>
        </a:xfrm>
      </xdr:grpSpPr>
      <xdr:sp macro="" textlink="">
        <xdr:nvSpPr>
          <xdr:cNvPr id="19" name="Isosceles Triangle 4"/>
          <xdr:cNvSpPr/>
        </xdr:nvSpPr>
        <xdr:spPr>
          <a:xfrm rot="16200000">
            <a:off x="11528985" y="2378119"/>
            <a:ext cx="294682" cy="552708"/>
          </a:xfrm>
          <a:prstGeom prst="triangle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" name="Rectangle 19"/>
          <xdr:cNvSpPr/>
        </xdr:nvSpPr>
        <xdr:spPr>
          <a:xfrm>
            <a:off x="11791130" y="1847850"/>
            <a:ext cx="3162115" cy="2905125"/>
          </a:xfrm>
          <a:prstGeom prst="rect">
            <a:avLst/>
          </a:prstGeom>
          <a:solidFill>
            <a:srgbClr val="7F7F7F"/>
          </a:solidFill>
          <a:ln w="6350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1" name="Pentagon 8"/>
          <xdr:cNvSpPr/>
        </xdr:nvSpPr>
        <xdr:spPr>
          <a:xfrm>
            <a:off x="11363325" y="2105703"/>
            <a:ext cx="3483342" cy="585013"/>
          </a:xfrm>
          <a:prstGeom prst="homePlate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60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endParaRPr>
          </a:p>
        </xdr:txBody>
      </xdr:sp>
      <xdr:sp macro="" textlink="">
        <xdr:nvSpPr>
          <xdr:cNvPr id="22" name="TextBox 39"/>
          <xdr:cNvSpPr txBox="1"/>
        </xdr:nvSpPr>
        <xdr:spPr>
          <a:xfrm>
            <a:off x="11522127" y="2133209"/>
            <a:ext cx="2722888" cy="550081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rPr>
              <a:t>Objectif</a:t>
            </a:r>
          </a:p>
        </xdr:txBody>
      </xdr:sp>
      <xdr:grpSp>
        <xdr:nvGrpSpPr>
          <xdr:cNvPr id="32" name="Groupe 31"/>
          <xdr:cNvGrpSpPr/>
        </xdr:nvGrpSpPr>
        <xdr:grpSpPr>
          <a:xfrm>
            <a:off x="11797149" y="2889344"/>
            <a:ext cx="3149631" cy="1635030"/>
            <a:chOff x="11797149" y="2889344"/>
            <a:chExt cx="3149631" cy="1635030"/>
          </a:xfrm>
        </xdr:grpSpPr>
        <xdr:sp macro="" textlink="">
          <xdr:nvSpPr>
            <xdr:cNvPr id="23" name="TextBox 58"/>
            <xdr:cNvSpPr txBox="1"/>
          </xdr:nvSpPr>
          <xdr:spPr>
            <a:xfrm>
              <a:off x="11797149" y="2889344"/>
              <a:ext cx="3145305" cy="4634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Pour un même projet, j'ai plusieurs codes.</a:t>
              </a:r>
              <a:b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</a:b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Ces</a:t>
              </a: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 codes ont été créés par divers services.</a:t>
              </a:r>
              <a:endParaRPr lang="en-US" sz="1200" b="1" i="0" u="none" strike="noStrike">
                <a:solidFill>
                  <a:schemeClr val="bg1">
                    <a:lumMod val="8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endParaRPr>
            </a:p>
          </xdr:txBody>
        </xdr:sp>
        <xdr:sp macro="" textlink="">
          <xdr:nvSpPr>
            <xdr:cNvPr id="25" name="TextBox 58"/>
            <xdr:cNvSpPr txBox="1"/>
          </xdr:nvSpPr>
          <xdr:spPr>
            <a:xfrm>
              <a:off x="11797149" y="3724275"/>
              <a:ext cx="3128291" cy="800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Je souhaite</a:t>
              </a: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 le nouveau code correspondant à un ancien code saisi.</a:t>
              </a:r>
              <a:b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</a:b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Je veux connaître le service à l'origine de la modification.</a:t>
              </a:r>
              <a:endParaRPr lang="en-US" sz="1200" b="1" i="0" u="none" strike="noStrike">
                <a:solidFill>
                  <a:schemeClr val="bg1">
                    <a:lumMod val="8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endParaRPr>
            </a:p>
          </xdr:txBody>
        </xdr:sp>
        <xdr:sp macro="" textlink="">
          <xdr:nvSpPr>
            <xdr:cNvPr id="31" name="TextBox 58"/>
            <xdr:cNvSpPr txBox="1"/>
          </xdr:nvSpPr>
          <xdr:spPr>
            <a:xfrm>
              <a:off x="11801475" y="3362325"/>
              <a:ext cx="3145305" cy="3524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Pour unifier tout ça un nouveau code est créé.</a:t>
              </a:r>
            </a:p>
          </xdr:txBody>
        </xdr:sp>
      </xdr:grpSp>
    </xdr:grpSp>
    <xdr:clientData/>
  </xdr:twoCellAnchor>
  <xdr:twoCellAnchor editAs="oneCell">
    <xdr:from>
      <xdr:col>1</xdr:col>
      <xdr:colOff>304800</xdr:colOff>
      <xdr:row>17</xdr:row>
      <xdr:rowOff>76200</xdr:rowOff>
    </xdr:from>
    <xdr:to>
      <xdr:col>9</xdr:col>
      <xdr:colOff>28575</xdr:colOff>
      <xdr:row>22</xdr:row>
      <xdr:rowOff>85725</xdr:rowOff>
    </xdr:to>
    <xdr:sp macro="" textlink="">
      <xdr:nvSpPr>
        <xdr:cNvPr id="33" name="Rectangle 32"/>
        <xdr:cNvSpPr/>
      </xdr:nvSpPr>
      <xdr:spPr>
        <a:xfrm>
          <a:off x="2752725" y="3838575"/>
          <a:ext cx="8010525" cy="914400"/>
        </a:xfrm>
        <a:prstGeom prst="rect">
          <a:avLst/>
        </a:prstGeom>
        <a:solidFill>
          <a:srgbClr val="7F7F7F"/>
        </a:solidFill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1400">
              <a:solidFill>
                <a:schemeClr val="lt1"/>
              </a:solidFill>
              <a:latin typeface="+mn-lt"/>
              <a:ea typeface="+mn-ea"/>
              <a:cs typeface="+mn-cs"/>
            </a:rPr>
            <a:t>L'utilisateur</a:t>
          </a:r>
          <a:r>
            <a:rPr lang="fr-FR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dispatche en 3 colonnes les codes (c'est issu d'une règle de l'entreprise).</a:t>
          </a:r>
        </a:p>
        <a:p>
          <a:pPr marL="0" indent="0" algn="ctr"/>
          <a:r>
            <a:rPr lang="fr-FR" sz="1200" baseline="0">
              <a:solidFill>
                <a:schemeClr val="lt1"/>
              </a:solidFill>
              <a:latin typeface="+mn-lt"/>
              <a:ea typeface="+mn-ea"/>
              <a:cs typeface="+mn-cs"/>
            </a:rPr>
            <a:t>Mais à aucun moment nous n'avons besoin de connaître la phase où le code a été modifié.</a:t>
          </a:r>
        </a:p>
        <a:p>
          <a:pPr marL="0" indent="0" algn="ctr"/>
          <a:r>
            <a:rPr lang="fr-FR" sz="1200" baseline="0">
              <a:solidFill>
                <a:schemeClr val="lt1"/>
              </a:solidFill>
              <a:latin typeface="+mn-lt"/>
              <a:ea typeface="+mn-ea"/>
              <a:cs typeface="+mn-cs"/>
            </a:rPr>
            <a:t>Ni même savoir s'il a été ou non modifié sur une phase précise.</a:t>
          </a:r>
          <a:endParaRPr lang="fr-FR" sz="12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304800</xdr:colOff>
      <xdr:row>23</xdr:row>
      <xdr:rowOff>104775</xdr:rowOff>
    </xdr:from>
    <xdr:to>
      <xdr:col>9</xdr:col>
      <xdr:colOff>28575</xdr:colOff>
      <xdr:row>26</xdr:row>
      <xdr:rowOff>9525</xdr:rowOff>
    </xdr:to>
    <xdr:sp macro="" textlink="">
      <xdr:nvSpPr>
        <xdr:cNvPr id="35" name="Rectangle 34"/>
        <xdr:cNvSpPr/>
      </xdr:nvSpPr>
      <xdr:spPr>
        <a:xfrm>
          <a:off x="2752725" y="4953000"/>
          <a:ext cx="8010525" cy="447675"/>
        </a:xfrm>
        <a:prstGeom prst="rect">
          <a:avLst/>
        </a:prstGeom>
        <a:solidFill>
          <a:srgbClr val="7F7F7F"/>
        </a:solidFill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1400" i="1">
              <a:solidFill>
                <a:srgbClr val="C00000"/>
              </a:solidFill>
              <a:latin typeface="+mn-lt"/>
              <a:ea typeface="+mn-ea"/>
              <a:cs typeface="+mn-cs"/>
            </a:rPr>
            <a:t>Impossible d'avoir une liste de choix des</a:t>
          </a:r>
          <a:r>
            <a:rPr lang="fr-FR" sz="1400" i="1" baseline="0">
              <a:solidFill>
                <a:srgbClr val="C00000"/>
              </a:solidFill>
              <a:latin typeface="+mn-lt"/>
              <a:ea typeface="+mn-ea"/>
              <a:cs typeface="+mn-cs"/>
            </a:rPr>
            <a:t> anciens codes dans la cellule de saisie.</a:t>
          </a:r>
          <a:endParaRPr lang="fr-FR" sz="1200" i="1">
            <a:solidFill>
              <a:srgbClr val="C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190500</xdr:colOff>
      <xdr:row>1</xdr:row>
      <xdr:rowOff>85725</xdr:rowOff>
    </xdr:from>
    <xdr:to>
      <xdr:col>0</xdr:col>
      <xdr:colOff>647643</xdr:colOff>
      <xdr:row>1</xdr:row>
      <xdr:rowOff>542868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6700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  <xdr:twoCellAnchor>
    <xdr:from>
      <xdr:col>10</xdr:col>
      <xdr:colOff>314325</xdr:colOff>
      <xdr:row>4</xdr:row>
      <xdr:rowOff>171450</xdr:rowOff>
    </xdr:from>
    <xdr:to>
      <xdr:col>13</xdr:col>
      <xdr:colOff>913395</xdr:colOff>
      <xdr:row>19</xdr:row>
      <xdr:rowOff>46958</xdr:rowOff>
    </xdr:to>
    <xdr:grpSp>
      <xdr:nvGrpSpPr>
        <xdr:cNvPr id="14" name="Groupe 13"/>
        <xdr:cNvGrpSpPr/>
      </xdr:nvGrpSpPr>
      <xdr:grpSpPr>
        <a:xfrm>
          <a:off x="11582400" y="1447800"/>
          <a:ext cx="3589920" cy="2923508"/>
          <a:chOff x="11449050" y="1447800"/>
          <a:chExt cx="3589920" cy="2923508"/>
        </a:xfrm>
      </xdr:grpSpPr>
      <xdr:sp macro="" textlink="">
        <xdr:nvSpPr>
          <xdr:cNvPr id="6" name="Isosceles Triangle 4"/>
          <xdr:cNvSpPr/>
        </xdr:nvSpPr>
        <xdr:spPr>
          <a:xfrm rot="16200000">
            <a:off x="11614710" y="1978069"/>
            <a:ext cx="294682" cy="552708"/>
          </a:xfrm>
          <a:prstGeom prst="triangle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ctangle 6"/>
          <xdr:cNvSpPr/>
        </xdr:nvSpPr>
        <xdr:spPr>
          <a:xfrm>
            <a:off x="11876855" y="1447800"/>
            <a:ext cx="3162115" cy="2905125"/>
          </a:xfrm>
          <a:prstGeom prst="rect">
            <a:avLst/>
          </a:prstGeom>
          <a:solidFill>
            <a:srgbClr val="7F7F7F"/>
          </a:solidFill>
          <a:ln w="6350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Pentagon 8"/>
          <xdr:cNvSpPr/>
        </xdr:nvSpPr>
        <xdr:spPr>
          <a:xfrm>
            <a:off x="11449050" y="1705653"/>
            <a:ext cx="3483342" cy="585013"/>
          </a:xfrm>
          <a:prstGeom prst="homePlate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60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endParaRPr>
          </a:p>
        </xdr:txBody>
      </xdr:sp>
      <xdr:sp macro="" textlink="">
        <xdr:nvSpPr>
          <xdr:cNvPr id="5" name="TextBox 39"/>
          <xdr:cNvSpPr txBox="1"/>
        </xdr:nvSpPr>
        <xdr:spPr>
          <a:xfrm>
            <a:off x="11607852" y="1733159"/>
            <a:ext cx="2722888" cy="550081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rPr>
              <a:t>Étapes de conception</a:t>
            </a:r>
          </a:p>
        </xdr:txBody>
      </xdr:sp>
      <xdr:grpSp>
        <xdr:nvGrpSpPr>
          <xdr:cNvPr id="13" name="Groupe 12"/>
          <xdr:cNvGrpSpPr/>
        </xdr:nvGrpSpPr>
        <xdr:grpSpPr>
          <a:xfrm>
            <a:off x="11882874" y="2517869"/>
            <a:ext cx="3145305" cy="1853439"/>
            <a:chOff x="11882874" y="2517869"/>
            <a:chExt cx="3145305" cy="1853439"/>
          </a:xfrm>
        </xdr:grpSpPr>
        <xdr:sp macro="" textlink="">
          <xdr:nvSpPr>
            <xdr:cNvPr id="10" name="TextBox 58"/>
            <xdr:cNvSpPr txBox="1"/>
          </xdr:nvSpPr>
          <xdr:spPr>
            <a:xfrm>
              <a:off x="11882874" y="2517869"/>
              <a:ext cx="3145305" cy="4634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Chercher si le code saisi existe</a:t>
              </a: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 dans une des 3 colonnes.</a:t>
              </a:r>
              <a:endParaRPr lang="en-US" sz="1200" b="1" i="0" u="none" strike="noStrike">
                <a:solidFill>
                  <a:schemeClr val="bg1">
                    <a:lumMod val="8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58"/>
            <xdr:cNvSpPr txBox="1"/>
          </xdr:nvSpPr>
          <xdr:spPr>
            <a:xfrm>
              <a:off x="11882874" y="2991183"/>
              <a:ext cx="3128291" cy="685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Il faut donc chercher la colonne qui retourne le nouveau code (idem pour</a:t>
              </a: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 </a:t>
              </a: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le service).</a:t>
              </a:r>
              <a:b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</a:b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Les autres colonnes retournent #NA.</a:t>
              </a:r>
            </a:p>
          </xdr:txBody>
        </xdr:sp>
        <xdr:sp macro="" textlink="">
          <xdr:nvSpPr>
            <xdr:cNvPr id="12" name="TextBox 58"/>
            <xdr:cNvSpPr txBox="1"/>
          </xdr:nvSpPr>
          <xdr:spPr>
            <a:xfrm>
              <a:off x="11882874" y="3686175"/>
              <a:ext cx="3128291" cy="685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Si</a:t>
              </a: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 la recherche dans la 1° colonne renvoie #NA, chercher dans la 2° colonne, sinon dans la 3°.</a:t>
              </a:r>
              <a:endParaRPr lang="en-US" sz="1200" b="1" i="0" u="none" strike="noStrike">
                <a:solidFill>
                  <a:schemeClr val="bg1">
                    <a:lumMod val="8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 editAs="oneCell">
    <xdr:from>
      <xdr:col>0</xdr:col>
      <xdr:colOff>190500</xdr:colOff>
      <xdr:row>1</xdr:row>
      <xdr:rowOff>85725</xdr:rowOff>
    </xdr:from>
    <xdr:to>
      <xdr:col>0</xdr:col>
      <xdr:colOff>647643</xdr:colOff>
      <xdr:row>1</xdr:row>
      <xdr:rowOff>542868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6700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85725</xdr:rowOff>
    </xdr:from>
    <xdr:to>
      <xdr:col>0</xdr:col>
      <xdr:colOff>600018</xdr:colOff>
      <xdr:row>1</xdr:row>
      <xdr:rowOff>542868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76225"/>
          <a:ext cx="457143" cy="457143"/>
        </a:xfrm>
        <a:prstGeom prst="rect">
          <a:avLst/>
        </a:prstGeom>
      </xdr:spPr>
    </xdr:pic>
    <xdr:clientData/>
  </xdr:twoCellAnchor>
  <xdr:twoCellAnchor>
    <xdr:from>
      <xdr:col>8</xdr:col>
      <xdr:colOff>733425</xdr:colOff>
      <xdr:row>7</xdr:row>
      <xdr:rowOff>0</xdr:rowOff>
    </xdr:from>
    <xdr:to>
      <xdr:col>13</xdr:col>
      <xdr:colOff>37095</xdr:colOff>
      <xdr:row>21</xdr:row>
      <xdr:rowOff>142208</xdr:rowOff>
    </xdr:to>
    <xdr:grpSp>
      <xdr:nvGrpSpPr>
        <xdr:cNvPr id="36" name="Groupe 35"/>
        <xdr:cNvGrpSpPr/>
      </xdr:nvGrpSpPr>
      <xdr:grpSpPr>
        <a:xfrm>
          <a:off x="9610725" y="1914525"/>
          <a:ext cx="4209045" cy="2923508"/>
          <a:chOff x="11449050" y="1447800"/>
          <a:chExt cx="3589920" cy="2923508"/>
        </a:xfrm>
      </xdr:grpSpPr>
      <xdr:sp macro="" textlink="">
        <xdr:nvSpPr>
          <xdr:cNvPr id="37" name="Isosceles Triangle 4"/>
          <xdr:cNvSpPr/>
        </xdr:nvSpPr>
        <xdr:spPr>
          <a:xfrm rot="16200000">
            <a:off x="11614710" y="1978069"/>
            <a:ext cx="294682" cy="552708"/>
          </a:xfrm>
          <a:prstGeom prst="triangle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8" name="Rectangle 37"/>
          <xdr:cNvSpPr/>
        </xdr:nvSpPr>
        <xdr:spPr>
          <a:xfrm>
            <a:off x="11876855" y="1447800"/>
            <a:ext cx="3162115" cy="2905125"/>
          </a:xfrm>
          <a:prstGeom prst="rect">
            <a:avLst/>
          </a:prstGeom>
          <a:solidFill>
            <a:srgbClr val="7F7F7F"/>
          </a:solidFill>
          <a:ln w="6350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9" name="Pentagon 8"/>
          <xdr:cNvSpPr/>
        </xdr:nvSpPr>
        <xdr:spPr>
          <a:xfrm>
            <a:off x="11449050" y="1705653"/>
            <a:ext cx="3483342" cy="585013"/>
          </a:xfrm>
          <a:prstGeom prst="homePlate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60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endParaRPr>
          </a:p>
        </xdr:txBody>
      </xdr:sp>
      <xdr:sp macro="" textlink="">
        <xdr:nvSpPr>
          <xdr:cNvPr id="40" name="TextBox 39"/>
          <xdr:cNvSpPr txBox="1"/>
        </xdr:nvSpPr>
        <xdr:spPr>
          <a:xfrm>
            <a:off x="11607852" y="1733159"/>
            <a:ext cx="2722888" cy="550081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rPr>
              <a:t>Travailler en ligne</a:t>
            </a:r>
          </a:p>
        </xdr:txBody>
      </xdr:sp>
      <xdr:grpSp>
        <xdr:nvGrpSpPr>
          <xdr:cNvPr id="41" name="Groupe 40"/>
          <xdr:cNvGrpSpPr/>
        </xdr:nvGrpSpPr>
        <xdr:grpSpPr>
          <a:xfrm>
            <a:off x="11882874" y="2517869"/>
            <a:ext cx="3145305" cy="1853439"/>
            <a:chOff x="11882874" y="2517869"/>
            <a:chExt cx="3145305" cy="1853439"/>
          </a:xfrm>
        </xdr:grpSpPr>
        <xdr:sp macro="" textlink="">
          <xdr:nvSpPr>
            <xdr:cNvPr id="42" name="TextBox 58"/>
            <xdr:cNvSpPr txBox="1"/>
          </xdr:nvSpPr>
          <xdr:spPr>
            <a:xfrm>
              <a:off x="11882874" y="2517869"/>
              <a:ext cx="3145305" cy="4634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Les codes sont organisés en lignes.</a:t>
              </a:r>
            </a:p>
          </xdr:txBody>
        </xdr:sp>
        <xdr:sp macro="" textlink="">
          <xdr:nvSpPr>
            <xdr:cNvPr id="43" name="TextBox 58"/>
            <xdr:cNvSpPr txBox="1"/>
          </xdr:nvSpPr>
          <xdr:spPr>
            <a:xfrm>
              <a:off x="11882874" y="2991183"/>
              <a:ext cx="3128291" cy="685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Une simple RECHERCHEV()</a:t>
              </a:r>
              <a:r>
                <a:rPr lang="en-US" sz="1200" b="1" i="0" u="none" strike="noStrike" baseline="0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 suffit.</a:t>
              </a:r>
              <a:endParaRPr lang="en-US" sz="1200" b="1" i="0" u="none" strike="noStrike">
                <a:solidFill>
                  <a:schemeClr val="bg1">
                    <a:lumMod val="8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endParaRPr>
            </a:p>
          </xdr:txBody>
        </xdr:sp>
        <xdr:sp macro="" textlink="">
          <xdr:nvSpPr>
            <xdr:cNvPr id="44" name="TextBox 58"/>
            <xdr:cNvSpPr txBox="1"/>
          </xdr:nvSpPr>
          <xdr:spPr>
            <a:xfrm>
              <a:off x="11882874" y="3686175"/>
              <a:ext cx="3128291" cy="685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rPr>
                <a:t>Je peux utiliser une liste de choix pour saisir l'ancien code.</a:t>
              </a:r>
            </a:p>
          </xdr:txBody>
        </xdr:sp>
      </xdr:grpSp>
    </xdr:grpSp>
    <xdr:clientData/>
  </xdr:twoCellAnchor>
  <xdr:twoCellAnchor editAs="oneCell">
    <xdr:from>
      <xdr:col>0</xdr:col>
      <xdr:colOff>190500</xdr:colOff>
      <xdr:row>1</xdr:row>
      <xdr:rowOff>85725</xdr:rowOff>
    </xdr:from>
    <xdr:to>
      <xdr:col>0</xdr:col>
      <xdr:colOff>647643</xdr:colOff>
      <xdr:row>1</xdr:row>
      <xdr:rowOff>542868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6700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104775</xdr:rowOff>
    </xdr:from>
    <xdr:to>
      <xdr:col>0</xdr:col>
      <xdr:colOff>619068</xdr:colOff>
      <xdr:row>1</xdr:row>
      <xdr:rowOff>561918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9527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85725</xdr:rowOff>
    </xdr:from>
    <xdr:to>
      <xdr:col>0</xdr:col>
      <xdr:colOff>647643</xdr:colOff>
      <xdr:row>1</xdr:row>
      <xdr:rowOff>542868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6700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647643</xdr:colOff>
      <xdr:row>1</xdr:row>
      <xdr:rowOff>552393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6225"/>
          <a:ext cx="457143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ompe-au-net.f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://www.pompe-au-net.fr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hyperlink" Target="http://www.pompe-au-net.fr/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hyperlink" Target="http://www.pompe-au-net.fr/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mpe-au-ne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pane xSplit="18" ySplit="36" topLeftCell="S38" activePane="bottomRight" state="frozen"/>
      <selection pane="topRight" activeCell="R1" sqref="R1"/>
      <selection pane="bottomLeft" activeCell="A36" sqref="A36"/>
      <selection pane="bottomRight" activeCell="Q38" sqref="Q38"/>
    </sheetView>
  </sheetViews>
  <sheetFormatPr baseColWidth="10" defaultRowHeight="14.25" x14ac:dyDescent="0.25"/>
  <cols>
    <col min="1" max="1" width="38.7109375" style="5" customWidth="1"/>
    <col min="2" max="2" width="4.7109375" style="5" customWidth="1"/>
    <col min="3" max="6" width="16.7109375" style="5" customWidth="1"/>
    <col min="7" max="9" width="4.7109375" style="5" customWidth="1"/>
    <col min="10" max="10" width="38.42578125" style="5" customWidth="1"/>
    <col min="11" max="14" width="16.7109375" style="5" customWidth="1"/>
    <col min="15" max="16384" width="11.42578125" style="5"/>
  </cols>
  <sheetData>
    <row r="2" spans="1:12" s="4" customFormat="1" ht="51" customHeight="1" x14ac:dyDescent="0.25">
      <c r="A2" s="1" t="s">
        <v>37</v>
      </c>
      <c r="B2" s="2"/>
      <c r="C2" s="2"/>
      <c r="D2" s="3"/>
    </row>
    <row r="4" spans="1:12" ht="21" x14ac:dyDescent="0.25">
      <c r="A4" s="38" t="s">
        <v>21</v>
      </c>
      <c r="D4" s="7"/>
      <c r="E4" s="7"/>
      <c r="H4" s="15"/>
      <c r="I4" s="15"/>
      <c r="J4" s="15"/>
    </row>
    <row r="7" spans="1:12" ht="15" thickBot="1" x14ac:dyDescent="0.3">
      <c r="F7" s="14"/>
      <c r="H7" s="14"/>
      <c r="I7" s="14"/>
      <c r="J7" s="14"/>
      <c r="K7" s="14"/>
      <c r="L7" s="14"/>
    </row>
    <row r="8" spans="1:12" s="8" customFormat="1" ht="19.5" thickTop="1" x14ac:dyDescent="0.25">
      <c r="C8" s="9" t="s">
        <v>1</v>
      </c>
      <c r="D8" s="21" t="s">
        <v>0</v>
      </c>
      <c r="E8" s="21" t="s">
        <v>18</v>
      </c>
      <c r="F8" s="11" t="s">
        <v>19</v>
      </c>
    </row>
    <row r="9" spans="1:12" x14ac:dyDescent="0.25">
      <c r="C9" s="22" t="s">
        <v>2</v>
      </c>
      <c r="D9" s="23" t="s">
        <v>7</v>
      </c>
      <c r="E9" s="23" t="s">
        <v>10</v>
      </c>
      <c r="F9" s="24" t="s">
        <v>13</v>
      </c>
    </row>
    <row r="10" spans="1:12" x14ac:dyDescent="0.25">
      <c r="C10" s="25" t="s">
        <v>3</v>
      </c>
      <c r="D10" s="23"/>
      <c r="E10" s="23" t="s">
        <v>11</v>
      </c>
      <c r="F10" s="24" t="s">
        <v>14</v>
      </c>
    </row>
    <row r="11" spans="1:12" x14ac:dyDescent="0.25">
      <c r="C11" s="25" t="s">
        <v>4</v>
      </c>
      <c r="D11" s="23" t="s">
        <v>8</v>
      </c>
      <c r="E11" s="23"/>
      <c r="F11" s="24" t="s">
        <v>13</v>
      </c>
    </row>
    <row r="12" spans="1:12" x14ac:dyDescent="0.25">
      <c r="C12" s="26" t="s">
        <v>5</v>
      </c>
      <c r="D12" s="23"/>
      <c r="E12" s="23" t="s">
        <v>17</v>
      </c>
      <c r="F12" s="24" t="s">
        <v>15</v>
      </c>
    </row>
    <row r="13" spans="1:12" x14ac:dyDescent="0.25">
      <c r="C13" s="26" t="s">
        <v>6</v>
      </c>
      <c r="D13" s="23" t="s">
        <v>9</v>
      </c>
      <c r="E13" s="23" t="s">
        <v>12</v>
      </c>
      <c r="F13" s="24" t="s">
        <v>13</v>
      </c>
      <c r="H13" s="18"/>
      <c r="I13" s="18"/>
      <c r="J13" s="18"/>
      <c r="K13" s="14"/>
      <c r="L13" s="14"/>
    </row>
    <row r="14" spans="1:12" ht="15" thickBot="1" x14ac:dyDescent="0.3">
      <c r="C14" s="16"/>
      <c r="D14" s="27"/>
      <c r="E14" s="27"/>
      <c r="F14" s="17"/>
      <c r="H14" s="18"/>
      <c r="I14" s="18"/>
      <c r="J14" s="18"/>
      <c r="K14" s="14"/>
      <c r="L14" s="14"/>
    </row>
    <row r="15" spans="1:12" ht="15" thickTop="1" x14ac:dyDescent="0.25">
      <c r="H15" s="18"/>
      <c r="I15" s="18"/>
      <c r="J15" s="18"/>
      <c r="K15" s="14"/>
      <c r="L15" s="14"/>
    </row>
    <row r="16" spans="1:12" x14ac:dyDescent="0.25">
      <c r="H16" s="18"/>
      <c r="I16" s="18"/>
      <c r="J16" s="18"/>
      <c r="K16" s="14"/>
      <c r="L16" s="14"/>
    </row>
    <row r="17" spans="1:12" x14ac:dyDescent="0.25">
      <c r="H17" s="18"/>
      <c r="I17" s="18"/>
      <c r="J17" s="18"/>
      <c r="K17" s="14"/>
      <c r="L17" s="14"/>
    </row>
    <row r="18" spans="1:12" x14ac:dyDescent="0.25">
      <c r="H18" s="18"/>
      <c r="I18" s="18"/>
      <c r="J18" s="18"/>
      <c r="K18" s="14"/>
      <c r="L18" s="14"/>
    </row>
    <row r="19" spans="1:12" x14ac:dyDescent="0.25">
      <c r="H19" s="18"/>
      <c r="I19" s="18"/>
      <c r="J19" s="18"/>
      <c r="K19" s="14"/>
      <c r="L19" s="14"/>
    </row>
    <row r="20" spans="1:12" x14ac:dyDescent="0.25">
      <c r="H20" s="18"/>
      <c r="I20" s="18"/>
      <c r="J20" s="18"/>
      <c r="K20" s="14"/>
      <c r="L20" s="14"/>
    </row>
    <row r="21" spans="1:12" x14ac:dyDescent="0.25">
      <c r="H21" s="18"/>
      <c r="I21" s="18"/>
      <c r="J21" s="18"/>
      <c r="K21" s="14"/>
      <c r="L21" s="14"/>
    </row>
    <row r="22" spans="1:12" x14ac:dyDescent="0.25">
      <c r="H22" s="14"/>
      <c r="I22" s="14"/>
      <c r="J22" s="14"/>
      <c r="K22" s="14"/>
      <c r="L22" s="14"/>
    </row>
    <row r="23" spans="1:12" x14ac:dyDescent="0.25">
      <c r="H23" s="14"/>
      <c r="I23" s="14"/>
      <c r="J23" s="14"/>
      <c r="K23" s="14"/>
      <c r="L23" s="14"/>
    </row>
    <row r="24" spans="1:12" x14ac:dyDescent="0.25">
      <c r="H24" s="14"/>
      <c r="I24" s="14"/>
      <c r="J24" s="14"/>
      <c r="K24" s="14"/>
      <c r="L24" s="14"/>
    </row>
    <row r="25" spans="1:12" x14ac:dyDescent="0.25">
      <c r="H25" s="14"/>
      <c r="I25" s="14"/>
      <c r="J25" s="14"/>
      <c r="K25" s="14"/>
      <c r="L25" s="14"/>
    </row>
    <row r="26" spans="1:12" x14ac:dyDescent="0.25">
      <c r="H26" s="14"/>
      <c r="I26" s="14"/>
      <c r="J26" s="14"/>
      <c r="K26" s="14"/>
      <c r="L26" s="14"/>
    </row>
    <row r="27" spans="1:12" x14ac:dyDescent="0.25">
      <c r="H27" s="14"/>
      <c r="I27" s="14"/>
      <c r="J27" s="14"/>
      <c r="K27" s="14"/>
      <c r="L27" s="14"/>
    </row>
    <row r="28" spans="1:12" x14ac:dyDescent="0.25">
      <c r="H28" s="14"/>
      <c r="I28" s="14"/>
      <c r="J28" s="14"/>
      <c r="K28" s="14"/>
      <c r="L28" s="14"/>
    </row>
    <row r="29" spans="1:12" x14ac:dyDescent="0.25">
      <c r="H29" s="14"/>
      <c r="I29" s="14"/>
      <c r="J29" s="14"/>
      <c r="K29" s="14"/>
      <c r="L29" s="14"/>
    </row>
    <row r="31" spans="1:12" s="4" customFormat="1" ht="51" customHeight="1" x14ac:dyDescent="0.25">
      <c r="A31" s="12"/>
      <c r="B31" s="12"/>
      <c r="C31" s="12"/>
    </row>
  </sheetData>
  <dataValidations count="3">
    <dataValidation type="list" allowBlank="1" showInputMessage="1" showErrorMessage="1" sqref="F9:F14">
      <formula1>LIST_NEW_CODE</formula1>
    </dataValidation>
    <dataValidation type="custom" allowBlank="1" showInputMessage="1" showErrorMessage="1" error="Erreur" sqref="B3:B8">
      <formula1>COUNTIF(B$3:B$8,B3)&lt;=1</formula1>
    </dataValidation>
    <dataValidation type="custom" allowBlank="1" showInputMessage="1" showErrorMessage="1" error="Erreur" sqref="C3:D7">
      <formula1>COUNTIF(C$3:C$7,C3)&lt;=1</formula1>
    </dataValidation>
  </dataValidations>
  <hyperlinks>
    <hyperlink ref="A2" r:id="rId1" tooltip="Page d'accueil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1"/>
  <sheetViews>
    <sheetView workbookViewId="0">
      <selection activeCell="A4" sqref="A4"/>
    </sheetView>
  </sheetViews>
  <sheetFormatPr baseColWidth="10" defaultRowHeight="14.25" x14ac:dyDescent="0.25"/>
  <cols>
    <col min="1" max="1" width="38.7109375" style="5" customWidth="1"/>
    <col min="2" max="2" width="4.7109375" style="5" customWidth="1"/>
    <col min="3" max="5" width="16.7109375" style="5" customWidth="1"/>
    <col min="6" max="6" width="18" style="5" bestFit="1" customWidth="1"/>
    <col min="7" max="7" width="16.7109375" style="5" customWidth="1"/>
    <col min="8" max="8" width="18" style="5" bestFit="1" customWidth="1"/>
    <col min="9" max="9" width="16.7109375" style="5" customWidth="1"/>
    <col min="10" max="10" width="4.7109375" style="5" customWidth="1"/>
    <col min="11" max="11" width="11.42578125" style="5"/>
    <col min="12" max="12" width="16.7109375" style="5" customWidth="1"/>
    <col min="13" max="13" width="18" style="5" bestFit="1" customWidth="1"/>
    <col min="14" max="14" width="16.7109375" style="5" customWidth="1"/>
    <col min="15" max="15" width="4.7109375" style="5" customWidth="1"/>
    <col min="16" max="19" width="16.7109375" style="5" customWidth="1"/>
    <col min="20" max="16384" width="11.42578125" style="5"/>
  </cols>
  <sheetData>
    <row r="2" spans="1:17" s="4" customFormat="1" ht="51" customHeight="1" x14ac:dyDescent="0.25">
      <c r="A2" s="1" t="s">
        <v>37</v>
      </c>
      <c r="B2" s="2"/>
      <c r="C2" s="2"/>
      <c r="D2" s="2"/>
      <c r="E2" s="3"/>
      <c r="F2" s="3"/>
    </row>
    <row r="3" spans="1:17" ht="15" thickBot="1" x14ac:dyDescent="0.3"/>
    <row r="4" spans="1:17" ht="21.75" thickTop="1" x14ac:dyDescent="0.25">
      <c r="A4" s="38" t="s">
        <v>21</v>
      </c>
      <c r="E4" s="7"/>
      <c r="F4" s="7"/>
      <c r="G4" s="7"/>
      <c r="H4" s="7"/>
      <c r="L4" s="9" t="s">
        <v>20</v>
      </c>
      <c r="M4" s="40" t="s">
        <v>29</v>
      </c>
      <c r="N4" s="11" t="s">
        <v>16</v>
      </c>
      <c r="O4" s="15"/>
    </row>
    <row r="5" spans="1:17" ht="15" thickBot="1" x14ac:dyDescent="0.3">
      <c r="L5" s="16" t="s">
        <v>11</v>
      </c>
      <c r="M5" s="17" t="str">
        <f>IF(ISNA(VLOOKUP($L$5,$C$9:$D$14,2,FALSE)),IF(ISNA(VLOOKUP($L$5,$E$9:$F$14,2,FALSE)),IF(ISNA(VLOOKUP($L$5,$G$9:$H$14,2,FALSE)),"",VLOOKUP($L$5,$G$9:$H$14,2,FALSE)),VLOOKUP($L$5,$E$9:$F$14,2,FALSE)),VLOOKUP($L$5,$C$9:$D$14,2,FALSE))</f>
        <v>Communication</v>
      </c>
      <c r="N5" s="17" t="str">
        <f>IF(ISNA(VLOOKUP($L$5,$C$9:$I$14,7,FALSE)),IF(ISNA(VLOOKUP($L$5,$E$9:$I$14,5,FALSE)),IF(ISNA(VLOOKUP($L$5,$G$9:$I$14,3,FALSE)),"",VLOOKUP($L$5,$G$9:$I$14,3,FALSE)),VLOOKUP($L$5,$E$9:$I$14,5,FALSE)),VLOOKUP($L$5,$C$9:$I$14,7,FALSE))</f>
        <v>AZ-01</v>
      </c>
    </row>
    <row r="6" spans="1:17" ht="15" thickTop="1" x14ac:dyDescent="0.25"/>
    <row r="7" spans="1:17" ht="15" thickBot="1" x14ac:dyDescent="0.3">
      <c r="I7" s="14"/>
      <c r="L7" s="14"/>
      <c r="M7" s="14"/>
      <c r="N7" s="14"/>
      <c r="O7" s="14"/>
      <c r="P7" s="14"/>
      <c r="Q7" s="14"/>
    </row>
    <row r="8" spans="1:17" s="8" customFormat="1" ht="19.5" thickTop="1" x14ac:dyDescent="0.25">
      <c r="C8" s="9" t="s">
        <v>1</v>
      </c>
      <c r="D8" s="10" t="s">
        <v>22</v>
      </c>
      <c r="E8" s="21" t="s">
        <v>0</v>
      </c>
      <c r="F8" s="21" t="s">
        <v>25</v>
      </c>
      <c r="G8" s="21" t="s">
        <v>18</v>
      </c>
      <c r="H8" s="21" t="s">
        <v>28</v>
      </c>
      <c r="I8" s="11" t="s">
        <v>19</v>
      </c>
    </row>
    <row r="9" spans="1:17" x14ac:dyDescent="0.25">
      <c r="C9" s="22" t="s">
        <v>2</v>
      </c>
      <c r="D9" s="23" t="s">
        <v>23</v>
      </c>
      <c r="E9" s="23" t="s">
        <v>7</v>
      </c>
      <c r="F9" s="23" t="s">
        <v>26</v>
      </c>
      <c r="G9" s="23" t="s">
        <v>10</v>
      </c>
      <c r="H9" s="23" t="s">
        <v>24</v>
      </c>
      <c r="I9" s="24" t="s">
        <v>13</v>
      </c>
    </row>
    <row r="10" spans="1:17" x14ac:dyDescent="0.25">
      <c r="C10" s="25" t="s">
        <v>3</v>
      </c>
      <c r="D10" s="23" t="s">
        <v>23</v>
      </c>
      <c r="E10" s="23"/>
      <c r="F10" s="23"/>
      <c r="G10" s="23" t="s">
        <v>11</v>
      </c>
      <c r="H10" s="23" t="s">
        <v>27</v>
      </c>
      <c r="I10" s="24" t="s">
        <v>14</v>
      </c>
    </row>
    <row r="11" spans="1:17" x14ac:dyDescent="0.25">
      <c r="C11" s="25" t="s">
        <v>4</v>
      </c>
      <c r="D11" s="23" t="s">
        <v>24</v>
      </c>
      <c r="E11" s="23" t="s">
        <v>8</v>
      </c>
      <c r="F11" s="23" t="s">
        <v>26</v>
      </c>
      <c r="G11" s="23"/>
      <c r="H11" s="23"/>
      <c r="I11" s="24" t="s">
        <v>13</v>
      </c>
    </row>
    <row r="12" spans="1:17" x14ac:dyDescent="0.25">
      <c r="C12" s="26" t="s">
        <v>5</v>
      </c>
      <c r="D12" s="23" t="s">
        <v>23</v>
      </c>
      <c r="E12" s="23"/>
      <c r="F12" s="23"/>
      <c r="G12" s="23" t="s">
        <v>17</v>
      </c>
      <c r="H12" s="23" t="s">
        <v>23</v>
      </c>
      <c r="I12" s="24" t="s">
        <v>15</v>
      </c>
    </row>
    <row r="13" spans="1:17" x14ac:dyDescent="0.25">
      <c r="C13" s="26" t="s">
        <v>6</v>
      </c>
      <c r="D13" s="23" t="s">
        <v>24</v>
      </c>
      <c r="E13" s="23" t="s">
        <v>9</v>
      </c>
      <c r="F13" s="23" t="s">
        <v>27</v>
      </c>
      <c r="G13" s="23" t="s">
        <v>12</v>
      </c>
      <c r="H13" s="23" t="s">
        <v>24</v>
      </c>
      <c r="I13" s="24" t="s">
        <v>13</v>
      </c>
      <c r="L13" s="18"/>
      <c r="M13" s="18"/>
      <c r="N13" s="18"/>
      <c r="O13" s="18"/>
      <c r="P13" s="14"/>
      <c r="Q13" s="14"/>
    </row>
    <row r="14" spans="1:17" ht="15" thickBot="1" x14ac:dyDescent="0.3">
      <c r="C14" s="16"/>
      <c r="D14" s="27"/>
      <c r="E14" s="27"/>
      <c r="F14" s="30"/>
      <c r="G14" s="27"/>
      <c r="H14" s="27"/>
      <c r="I14" s="17"/>
      <c r="L14" s="18"/>
      <c r="M14" s="18"/>
      <c r="N14" s="18"/>
      <c r="O14" s="18"/>
      <c r="P14" s="14"/>
      <c r="Q14" s="14"/>
    </row>
    <row r="15" spans="1:17" ht="15" thickTop="1" x14ac:dyDescent="0.25">
      <c r="L15" s="18"/>
      <c r="M15" s="18"/>
      <c r="N15" s="18"/>
      <c r="O15" s="18"/>
      <c r="P15" s="14"/>
      <c r="Q15" s="14"/>
    </row>
    <row r="16" spans="1:17" x14ac:dyDescent="0.25">
      <c r="L16" s="18"/>
      <c r="M16" s="18"/>
      <c r="N16" s="18"/>
      <c r="O16" s="18"/>
      <c r="P16" s="14"/>
      <c r="Q16" s="14"/>
    </row>
    <row r="17" spans="1:17" x14ac:dyDescent="0.25">
      <c r="L17" s="18"/>
      <c r="M17" s="18"/>
      <c r="N17" s="18"/>
      <c r="O17" s="18"/>
      <c r="P17" s="14"/>
      <c r="Q17" s="14"/>
    </row>
    <row r="18" spans="1:17" x14ac:dyDescent="0.25">
      <c r="L18" s="18"/>
      <c r="M18" s="18"/>
      <c r="N18" s="18"/>
      <c r="O18" s="18"/>
      <c r="P18" s="14"/>
      <c r="Q18" s="14"/>
    </row>
    <row r="19" spans="1:17" x14ac:dyDescent="0.25">
      <c r="L19" s="18"/>
      <c r="M19" s="18"/>
      <c r="N19" s="18"/>
      <c r="O19" s="18"/>
      <c r="P19" s="14"/>
      <c r="Q19" s="14"/>
    </row>
    <row r="20" spans="1:17" x14ac:dyDescent="0.25">
      <c r="L20" s="18"/>
      <c r="M20" s="18"/>
      <c r="N20" s="18"/>
      <c r="O20" s="18"/>
      <c r="P20" s="14"/>
      <c r="Q20" s="14"/>
    </row>
    <row r="21" spans="1:17" x14ac:dyDescent="0.25">
      <c r="L21" s="18"/>
      <c r="M21" s="18"/>
      <c r="N21" s="18"/>
      <c r="O21" s="18"/>
      <c r="P21" s="14"/>
      <c r="Q21" s="14"/>
    </row>
    <row r="22" spans="1:17" x14ac:dyDescent="0.25">
      <c r="L22" s="14"/>
      <c r="M22" s="14"/>
      <c r="N22" s="14"/>
      <c r="O22" s="14"/>
      <c r="P22" s="14"/>
      <c r="Q22" s="14"/>
    </row>
    <row r="23" spans="1:17" x14ac:dyDescent="0.25">
      <c r="L23" s="14"/>
      <c r="M23" s="14"/>
      <c r="N23" s="14"/>
      <c r="O23" s="14"/>
      <c r="P23" s="14"/>
      <c r="Q23" s="14"/>
    </row>
    <row r="24" spans="1:17" x14ac:dyDescent="0.25">
      <c r="L24" s="14"/>
      <c r="M24" s="14"/>
      <c r="N24" s="14"/>
      <c r="O24" s="14"/>
      <c r="P24" s="14"/>
      <c r="Q24" s="14"/>
    </row>
    <row r="25" spans="1:17" x14ac:dyDescent="0.25">
      <c r="L25" s="14"/>
      <c r="M25" s="14"/>
      <c r="N25" s="14"/>
      <c r="O25" s="14"/>
      <c r="P25" s="14"/>
      <c r="Q25" s="14"/>
    </row>
    <row r="26" spans="1:17" x14ac:dyDescent="0.25">
      <c r="L26" s="14"/>
      <c r="M26" s="14"/>
      <c r="N26" s="14"/>
      <c r="O26" s="14"/>
      <c r="P26" s="14"/>
      <c r="Q26" s="14"/>
    </row>
    <row r="27" spans="1:17" x14ac:dyDescent="0.25">
      <c r="L27" s="14"/>
      <c r="M27" s="14"/>
      <c r="N27" s="14"/>
      <c r="O27" s="14"/>
      <c r="P27" s="14"/>
      <c r="Q27" s="14"/>
    </row>
    <row r="28" spans="1:17" x14ac:dyDescent="0.25">
      <c r="L28" s="14"/>
      <c r="M28" s="14"/>
      <c r="N28" s="14"/>
      <c r="O28" s="14"/>
      <c r="P28" s="14"/>
      <c r="Q28" s="14"/>
    </row>
    <row r="29" spans="1:17" x14ac:dyDescent="0.25">
      <c r="L29" s="14"/>
      <c r="M29" s="14"/>
      <c r="N29" s="14"/>
      <c r="O29" s="14"/>
      <c r="P29" s="14"/>
      <c r="Q29" s="14"/>
    </row>
    <row r="31" spans="1:17" s="4" customFormat="1" ht="51" customHeight="1" x14ac:dyDescent="0.25">
      <c r="A31" s="12"/>
      <c r="B31" s="12"/>
      <c r="C31" s="12"/>
      <c r="D31" s="12"/>
    </row>
  </sheetData>
  <dataValidations count="4">
    <dataValidation type="custom" allowBlank="1" showInputMessage="1" showErrorMessage="1" error="Erreur" sqref="C3:F7">
      <formula1>COUNTIF(C$3:C$7,C3)&lt;=1</formula1>
    </dataValidation>
    <dataValidation type="custom" allowBlank="1" showInputMessage="1" showErrorMessage="1" error="Erreur" sqref="B3:B8">
      <formula1>COUNTIF(B$3:B$8,B3)&lt;=1</formula1>
    </dataValidation>
    <dataValidation type="list" allowBlank="1" showInputMessage="1" showErrorMessage="1" sqref="I9:I14">
      <formula1>LIST_NEW_CODE</formula1>
    </dataValidation>
    <dataValidation type="list" allowBlank="1" showInputMessage="1" showErrorMessage="1" sqref="D9:D14 F9:F14 H9:H14">
      <formula1>LIST_QUI</formula1>
    </dataValidation>
  </dataValidations>
  <hyperlinks>
    <hyperlink ref="A2" r:id="rId1" tooltip="Page d'accueil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7"/>
  <sheetViews>
    <sheetView workbookViewId="0">
      <selection activeCell="A4" sqref="A4"/>
    </sheetView>
  </sheetViews>
  <sheetFormatPr baseColWidth="10" defaultRowHeight="14.25" x14ac:dyDescent="0.25"/>
  <cols>
    <col min="1" max="1" width="38.7109375" style="5" customWidth="1"/>
    <col min="2" max="2" width="4.7109375" style="5" customWidth="1"/>
    <col min="3" max="3" width="16.7109375" style="5" customWidth="1"/>
    <col min="4" max="4" width="18" style="5" bestFit="1" customWidth="1"/>
    <col min="5" max="5" width="16.7109375" style="5" customWidth="1"/>
    <col min="6" max="6" width="18" style="5" bestFit="1" customWidth="1"/>
    <col min="7" max="7" width="16.7109375" style="5" customWidth="1"/>
    <col min="8" max="8" width="18" style="5" bestFit="1" customWidth="1"/>
    <col min="9" max="9" width="16.7109375" style="5" customWidth="1"/>
    <col min="10" max="10" width="4.7109375" style="5" customWidth="1"/>
    <col min="11" max="11" width="11.42578125" style="5"/>
    <col min="12" max="14" width="16.7109375" style="5" customWidth="1"/>
    <col min="15" max="15" width="4.7109375" style="5" customWidth="1"/>
    <col min="16" max="18" width="16.7109375" style="5" customWidth="1"/>
    <col min="19" max="16384" width="11.42578125" style="5"/>
  </cols>
  <sheetData>
    <row r="2" spans="1:16" s="4" customFormat="1" ht="51" customHeight="1" x14ac:dyDescent="0.25">
      <c r="A2" s="1" t="s">
        <v>37</v>
      </c>
      <c r="B2" s="2"/>
      <c r="C2" s="2"/>
      <c r="D2" s="2"/>
      <c r="E2" s="3"/>
      <c r="F2" s="3"/>
    </row>
    <row r="4" spans="1:16" ht="21" x14ac:dyDescent="0.25">
      <c r="A4" s="38" t="s">
        <v>21</v>
      </c>
    </row>
    <row r="5" spans="1:16" ht="15" thickBot="1" x14ac:dyDescent="0.3">
      <c r="I5" s="14"/>
      <c r="L5" s="14"/>
      <c r="M5" s="14"/>
      <c r="N5" s="14"/>
      <c r="O5" s="14"/>
      <c r="P5" s="14"/>
    </row>
    <row r="6" spans="1:16" s="8" customFormat="1" ht="19.5" thickTop="1" x14ac:dyDescent="0.25">
      <c r="C6" s="9" t="str">
        <f>IF('Colonne-02'!C8="","",'Colonne-02'!C8)</f>
        <v>CODE_01</v>
      </c>
      <c r="D6" s="10" t="str">
        <f>IF('Colonne-02'!D8="","",'Colonne-02'!D8)</f>
        <v>QUI_01</v>
      </c>
      <c r="E6" s="21" t="str">
        <f>IF('Colonne-02'!E8="","",'Colonne-02'!E8)</f>
        <v>CODE_02</v>
      </c>
      <c r="F6" s="21" t="str">
        <f>IF('Colonne-02'!F8="","",'Colonne-02'!F8)</f>
        <v>QUI_02</v>
      </c>
      <c r="G6" s="21" t="str">
        <f>IF('Colonne-02'!G8="","",'Colonne-02'!G8)</f>
        <v>CODE_03</v>
      </c>
      <c r="H6" s="21" t="str">
        <f>IF('Colonne-02'!H8="","",'Colonne-02'!H8)</f>
        <v>QUI_03</v>
      </c>
      <c r="I6" s="11" t="str">
        <f>IF('Colonne-02'!I8="","",'Colonne-02'!I8)</f>
        <v>NOUVEAU</v>
      </c>
    </row>
    <row r="7" spans="1:16" x14ac:dyDescent="0.25">
      <c r="C7" s="22" t="str">
        <f>IF('Colonne-02'!C9="","",'Colonne-02'!C9)</f>
        <v>XB-20</v>
      </c>
      <c r="D7" s="23" t="str">
        <f>IF('Colonne-02'!D9="","",'Colonne-02'!D9)</f>
        <v>Commercial</v>
      </c>
      <c r="E7" s="23" t="str">
        <f>IF('Colonne-02'!E9="","",'Colonne-02'!E9)</f>
        <v>AAA-03</v>
      </c>
      <c r="F7" s="23" t="str">
        <f>IF('Colonne-02'!F9="","",'Colonne-02'!F9)</f>
        <v>Formation</v>
      </c>
      <c r="G7" s="23" t="str">
        <f>IF('Colonne-02'!G9="","",'Colonne-02'!G9)</f>
        <v>PRJ_AA</v>
      </c>
      <c r="H7" s="23" t="str">
        <f>IF('Colonne-02'!H9="","",'Colonne-02'!H9)</f>
        <v>Comptable</v>
      </c>
      <c r="I7" s="24" t="str">
        <f>IF('Colonne-02'!I9="","",'Colonne-02'!I9)</f>
        <v>AX-01</v>
      </c>
    </row>
    <row r="8" spans="1:16" x14ac:dyDescent="0.25">
      <c r="C8" s="25" t="str">
        <f>IF('Colonne-02'!C10="","",'Colonne-02'!C10)</f>
        <v>ZG-12</v>
      </c>
      <c r="D8" s="23" t="str">
        <f>IF('Colonne-02'!D10="","",'Colonne-02'!D10)</f>
        <v>Commercial</v>
      </c>
      <c r="E8" s="23" t="str">
        <f>IF('Colonne-02'!E10="","",'Colonne-02'!E10)</f>
        <v/>
      </c>
      <c r="F8" s="23" t="str">
        <f>IF('Colonne-02'!F10="","",'Colonne-02'!F10)</f>
        <v/>
      </c>
      <c r="G8" s="23" t="str">
        <f>IF('Colonne-02'!G10="","",'Colonne-02'!G10)</f>
        <v>DEP_XX</v>
      </c>
      <c r="H8" s="23" t="str">
        <f>IF('Colonne-02'!H10="","",'Colonne-02'!H10)</f>
        <v>Communication</v>
      </c>
      <c r="I8" s="24" t="str">
        <f>IF('Colonne-02'!I10="","",'Colonne-02'!I10)</f>
        <v>AZ-01</v>
      </c>
    </row>
    <row r="9" spans="1:16" x14ac:dyDescent="0.25">
      <c r="C9" s="25" t="str">
        <f>IF('Colonne-02'!C11="","",'Colonne-02'!C11)</f>
        <v>DF-24</v>
      </c>
      <c r="D9" s="23" t="str">
        <f>IF('Colonne-02'!D11="","",'Colonne-02'!D11)</f>
        <v>Comptable</v>
      </c>
      <c r="E9" s="23" t="str">
        <f>IF('Colonne-02'!E11="","",'Colonne-02'!E11)</f>
        <v>GGG-01</v>
      </c>
      <c r="F9" s="23" t="str">
        <f>IF('Colonne-02'!F11="","",'Colonne-02'!F11)</f>
        <v>Formation</v>
      </c>
      <c r="G9" s="23" t="str">
        <f>IF('Colonne-02'!G11="","",'Colonne-02'!G11)</f>
        <v/>
      </c>
      <c r="H9" s="23" t="str">
        <f>IF('Colonne-02'!H11="","",'Colonne-02'!H11)</f>
        <v/>
      </c>
      <c r="I9" s="24" t="str">
        <f>IF('Colonne-02'!I11="","",'Colonne-02'!I11)</f>
        <v>AX-01</v>
      </c>
    </row>
    <row r="10" spans="1:16" x14ac:dyDescent="0.25">
      <c r="C10" s="26" t="str">
        <f>IF('Colonne-02'!C12="","",'Colonne-02'!C12)</f>
        <v>DG-12</v>
      </c>
      <c r="D10" s="23" t="str">
        <f>IF('Colonne-02'!D12="","",'Colonne-02'!D12)</f>
        <v>Commercial</v>
      </c>
      <c r="E10" s="23" t="str">
        <f>IF('Colonne-02'!E12="","",'Colonne-02'!E12)</f>
        <v/>
      </c>
      <c r="F10" s="23" t="str">
        <f>IF('Colonne-02'!F12="","",'Colonne-02'!F12)</f>
        <v/>
      </c>
      <c r="G10" s="23" t="str">
        <f>IF('Colonne-02'!G12="","",'Colonne-02'!G12)</f>
        <v>PRJ_AB</v>
      </c>
      <c r="H10" s="23" t="str">
        <f>IF('Colonne-02'!H12="","",'Colonne-02'!H12)</f>
        <v>Commercial</v>
      </c>
      <c r="I10" s="24" t="str">
        <f>IF('Colonne-02'!I12="","",'Colonne-02'!I12)</f>
        <v>AX-02</v>
      </c>
    </row>
    <row r="11" spans="1:16" x14ac:dyDescent="0.25">
      <c r="C11" s="26" t="str">
        <f>IF('Colonne-02'!C13="","",'Colonne-02'!C13)</f>
        <v>ZF-20</v>
      </c>
      <c r="D11" s="23" t="str">
        <f>IF('Colonne-02'!D13="","",'Colonne-02'!D13)</f>
        <v>Comptable</v>
      </c>
      <c r="E11" s="23" t="str">
        <f>IF('Colonne-02'!E13="","",'Colonne-02'!E13)</f>
        <v>GGG-07</v>
      </c>
      <c r="F11" s="23" t="str">
        <f>IF('Colonne-02'!F13="","",'Colonne-02'!F13)</f>
        <v>Communication</v>
      </c>
      <c r="G11" s="23" t="str">
        <f>IF('Colonne-02'!G13="","",'Colonne-02'!G13)</f>
        <v>DEP_ZZ</v>
      </c>
      <c r="H11" s="23" t="str">
        <f>IF('Colonne-02'!H13="","",'Colonne-02'!H13)</f>
        <v>Comptable</v>
      </c>
      <c r="I11" s="24" t="str">
        <f>IF('Colonne-02'!I13="","",'Colonne-02'!I13)</f>
        <v>AX-01</v>
      </c>
      <c r="L11" s="18"/>
      <c r="M11" s="18"/>
      <c r="N11" s="18"/>
      <c r="O11" s="18"/>
      <c r="P11" s="14"/>
    </row>
    <row r="12" spans="1:16" ht="15" thickBot="1" x14ac:dyDescent="0.3">
      <c r="C12" s="16"/>
      <c r="D12" s="27"/>
      <c r="E12" s="27"/>
      <c r="F12" s="30"/>
      <c r="G12" s="27"/>
      <c r="H12" s="27"/>
      <c r="I12" s="17"/>
      <c r="L12" s="18"/>
      <c r="M12" s="18"/>
      <c r="N12" s="18"/>
      <c r="O12" s="18"/>
      <c r="P12" s="14"/>
    </row>
    <row r="13" spans="1:16" ht="15" thickTop="1" x14ac:dyDescent="0.25">
      <c r="L13" s="18"/>
      <c r="M13" s="18"/>
      <c r="N13" s="18"/>
      <c r="O13" s="18"/>
      <c r="P13" s="14"/>
    </row>
    <row r="14" spans="1:16" ht="21" x14ac:dyDescent="0.25">
      <c r="A14" s="38" t="s">
        <v>31</v>
      </c>
      <c r="C14" s="39" t="s">
        <v>30</v>
      </c>
      <c r="L14" s="18"/>
      <c r="M14" s="18"/>
      <c r="N14" s="18"/>
      <c r="O14" s="18"/>
      <c r="P14" s="14"/>
    </row>
    <row r="15" spans="1:16" ht="15" thickBot="1" x14ac:dyDescent="0.3">
      <c r="L15" s="18"/>
      <c r="M15" s="18"/>
      <c r="N15" s="18"/>
      <c r="O15" s="18"/>
      <c r="P15" s="14"/>
    </row>
    <row r="16" spans="1:16" ht="19.5" thickTop="1" x14ac:dyDescent="0.25">
      <c r="C16" s="9" t="str">
        <f>C$6</f>
        <v>CODE_01</v>
      </c>
      <c r="D16" s="10" t="str">
        <f t="shared" ref="D16:H16" si="0">D$6</f>
        <v>QUI_01</v>
      </c>
      <c r="E16" s="21" t="str">
        <f t="shared" si="0"/>
        <v>CODE_02</v>
      </c>
      <c r="F16" s="21" t="str">
        <f t="shared" si="0"/>
        <v>QUI_02</v>
      </c>
      <c r="G16" s="21" t="str">
        <f t="shared" si="0"/>
        <v>CODE_03</v>
      </c>
      <c r="H16" s="29" t="str">
        <f t="shared" si="0"/>
        <v>QUI_03</v>
      </c>
      <c r="L16" s="18"/>
      <c r="M16" s="18"/>
      <c r="N16" s="18"/>
      <c r="O16" s="18"/>
      <c r="P16" s="14"/>
    </row>
    <row r="17" spans="3:16" ht="15" thickBot="1" x14ac:dyDescent="0.3">
      <c r="C17" s="19" t="e">
        <f>VLOOKUP('Colonne-02'!$L$5,$E$7:$I$12,5,FALSE)</f>
        <v>#N/A</v>
      </c>
      <c r="D17" s="41" t="e">
        <f>VLOOKUP('Colonne-02'!$L$5,$C$7:$D$12,2,FALSE)</f>
        <v>#N/A</v>
      </c>
      <c r="E17" s="20" t="e">
        <f>VLOOKUP('Colonne-02'!$L$5,$E$7:$I$12,5,FALSE)</f>
        <v>#N/A</v>
      </c>
      <c r="F17" s="41" t="e">
        <f>VLOOKUP('Colonne-02'!$L$5,$E$7:$F$12,2,FALSE)</f>
        <v>#N/A</v>
      </c>
      <c r="G17" s="43" t="str">
        <f>VLOOKUP('Colonne-02'!$L$5,$G$7:$I$12,3,FALSE)</f>
        <v>AZ-01</v>
      </c>
      <c r="H17" s="42" t="str">
        <f>VLOOKUP('Colonne-02'!$L$5,$G$7:$H$12,2,FALSE)</f>
        <v>Communication</v>
      </c>
      <c r="L17" s="18"/>
      <c r="M17" s="18"/>
      <c r="N17" s="18"/>
      <c r="O17" s="18"/>
      <c r="P17" s="14"/>
    </row>
    <row r="18" spans="3:16" ht="15" thickTop="1" x14ac:dyDescent="0.25">
      <c r="L18" s="18"/>
      <c r="M18" s="18"/>
      <c r="N18" s="18"/>
      <c r="O18" s="18"/>
      <c r="P18" s="14"/>
    </row>
    <row r="19" spans="3:16" ht="18.75" x14ac:dyDescent="0.25">
      <c r="C19" s="39" t="s">
        <v>32</v>
      </c>
      <c r="L19" s="18"/>
      <c r="M19" s="18"/>
      <c r="N19" s="18"/>
      <c r="O19" s="18"/>
      <c r="P19" s="14"/>
    </row>
    <row r="20" spans="3:16" ht="15" thickBot="1" x14ac:dyDescent="0.3">
      <c r="L20" s="18"/>
      <c r="M20" s="18"/>
      <c r="N20" s="18"/>
      <c r="O20" s="18"/>
      <c r="P20" s="14"/>
    </row>
    <row r="21" spans="3:16" ht="19.5" thickTop="1" x14ac:dyDescent="0.25">
      <c r="C21" s="9" t="str">
        <f>C$16</f>
        <v>CODE_01</v>
      </c>
      <c r="D21" s="10" t="str">
        <f t="shared" ref="D21:H21" si="1">D$16</f>
        <v>QUI_01</v>
      </c>
      <c r="E21" s="21" t="str">
        <f t="shared" si="1"/>
        <v>CODE_02</v>
      </c>
      <c r="F21" s="21" t="str">
        <f t="shared" si="1"/>
        <v>QUI_02</v>
      </c>
      <c r="G21" s="21" t="str">
        <f t="shared" si="1"/>
        <v>CODE_03</v>
      </c>
      <c r="H21" s="29" t="str">
        <f t="shared" si="1"/>
        <v>QUI_03</v>
      </c>
      <c r="L21" s="18"/>
      <c r="M21" s="18"/>
      <c r="N21" s="18"/>
      <c r="O21" s="18"/>
      <c r="P21" s="14"/>
    </row>
    <row r="22" spans="3:16" ht="15" thickBot="1" x14ac:dyDescent="0.3">
      <c r="C22" s="19" t="b">
        <f>IF(ISNA(C$17),TRUE,C$17)</f>
        <v>1</v>
      </c>
      <c r="D22" s="41" t="b">
        <f t="shared" ref="D22:H22" si="2">IF(ISNA(D$17),TRUE,D$17)</f>
        <v>1</v>
      </c>
      <c r="E22" s="20" t="b">
        <f t="shared" si="2"/>
        <v>1</v>
      </c>
      <c r="F22" s="41" t="b">
        <f t="shared" si="2"/>
        <v>1</v>
      </c>
      <c r="G22" s="43" t="str">
        <f t="shared" si="2"/>
        <v>AZ-01</v>
      </c>
      <c r="H22" s="42" t="str">
        <f t="shared" si="2"/>
        <v>Communication</v>
      </c>
      <c r="L22" s="18"/>
      <c r="M22" s="18"/>
      <c r="N22" s="18"/>
      <c r="O22" s="18"/>
      <c r="P22" s="14"/>
    </row>
    <row r="23" spans="3:16" ht="15" thickTop="1" x14ac:dyDescent="0.25">
      <c r="L23" s="18"/>
      <c r="M23" s="18"/>
      <c r="N23" s="18"/>
      <c r="O23" s="18"/>
      <c r="P23" s="14"/>
    </row>
    <row r="24" spans="3:16" ht="18.75" x14ac:dyDescent="0.25">
      <c r="C24" s="39" t="s">
        <v>33</v>
      </c>
      <c r="L24" s="18"/>
      <c r="M24" s="18"/>
      <c r="N24" s="18"/>
      <c r="O24" s="18"/>
      <c r="P24" s="14"/>
    </row>
    <row r="25" spans="3:16" ht="15" thickBot="1" x14ac:dyDescent="0.3">
      <c r="L25" s="18"/>
      <c r="M25" s="18"/>
      <c r="N25" s="18"/>
      <c r="O25" s="18"/>
      <c r="P25" s="14"/>
    </row>
    <row r="26" spans="3:16" ht="19.5" thickTop="1" x14ac:dyDescent="0.25">
      <c r="C26" s="9" t="str">
        <f t="shared" ref="C26:H26" si="3">C$16</f>
        <v>CODE_01</v>
      </c>
      <c r="D26" s="10" t="str">
        <f t="shared" si="3"/>
        <v>QUI_01</v>
      </c>
      <c r="E26" s="21" t="str">
        <f t="shared" si="3"/>
        <v>CODE_02</v>
      </c>
      <c r="F26" s="21" t="str">
        <f t="shared" si="3"/>
        <v>QUI_02</v>
      </c>
      <c r="G26" s="21" t="str">
        <f t="shared" si="3"/>
        <v>CODE_03</v>
      </c>
      <c r="H26" s="29" t="str">
        <f t="shared" si="3"/>
        <v>QUI_03</v>
      </c>
      <c r="L26" s="18"/>
      <c r="M26" s="18"/>
      <c r="N26" s="18"/>
      <c r="O26" s="18"/>
      <c r="P26" s="14"/>
    </row>
    <row r="27" spans="3:16" ht="15" thickBot="1" x14ac:dyDescent="0.3">
      <c r="C27" s="19" t="b">
        <f>IF(ISNA(VLOOKUP('Colonne-02'!$L$5,$C$7:$I$12,7,FALSE)),TRUE,VLOOKUP('Colonne-02'!$L$5,$C$7:$I$12,7,FALSE))</f>
        <v>1</v>
      </c>
      <c r="D27" s="41" t="b">
        <f>IF(ISNA(VLOOKUP('Colonne-02'!$L$5,$C$7:$D$12,2,FALSE)),TRUE,VLOOKUP('Colonne-02'!$L$5,$C$7:$D$12,2,FALSE))</f>
        <v>1</v>
      </c>
      <c r="E27" s="20" t="b">
        <f>IF(ISNA(VLOOKUP('Colonne-02'!$L$5,$E$7:$I$12,5,FALSE)),TRUE,VLOOKUP('Colonne-02'!$L$5,$E$7:$I$12,5,FALSE))</f>
        <v>1</v>
      </c>
      <c r="F27" s="41" t="b">
        <f>IF(ISNA(VLOOKUP('Colonne-02'!$L$5,$E$7:$F$12,2,FALSE)),TRUE,VLOOKUP('Colonne-02'!$L$5,$E$7:$F$12,2,FALSE))</f>
        <v>1</v>
      </c>
      <c r="G27" s="43" t="str">
        <f>IF(ISNA(VLOOKUP('Colonne-02'!$L$5,$G$7:$I$12,3,FALSE)),TRUE,VLOOKUP('Colonne-02'!$L$5,$G$7:$I$12,3,FALSE))</f>
        <v>AZ-01</v>
      </c>
      <c r="H27" s="42" t="str">
        <f>IF(ISNA(VLOOKUP('Colonne-02'!$L$5,$G$7:$H$12,2,FALSE)),TRUE,VLOOKUP('Colonne-02'!$L$5,$G$7:$H$12,2,FALSE))</f>
        <v>Communication</v>
      </c>
      <c r="L27" s="18"/>
      <c r="M27" s="18"/>
      <c r="N27" s="18"/>
      <c r="O27" s="18"/>
      <c r="P27" s="14"/>
    </row>
    <row r="28" spans="3:16" ht="15" thickTop="1" x14ac:dyDescent="0.25">
      <c r="L28" s="14"/>
      <c r="M28" s="14"/>
      <c r="N28" s="14"/>
      <c r="O28" s="14"/>
      <c r="P28" s="14"/>
    </row>
    <row r="29" spans="3:16" ht="18.75" x14ac:dyDescent="0.25">
      <c r="C29" s="39" t="s">
        <v>34</v>
      </c>
      <c r="L29" s="14"/>
      <c r="M29" s="14"/>
      <c r="N29" s="14"/>
      <c r="O29" s="14"/>
      <c r="P29" s="14"/>
    </row>
    <row r="30" spans="3:16" ht="15" thickBot="1" x14ac:dyDescent="0.3">
      <c r="L30" s="14"/>
      <c r="M30" s="14"/>
      <c r="N30" s="14"/>
      <c r="O30" s="14"/>
      <c r="P30" s="14"/>
    </row>
    <row r="31" spans="3:16" ht="19.5" thickTop="1" x14ac:dyDescent="0.25">
      <c r="C31" s="45" t="s">
        <v>35</v>
      </c>
      <c r="D31" s="29" t="s">
        <v>29</v>
      </c>
      <c r="L31" s="14"/>
      <c r="M31" s="14"/>
      <c r="N31" s="14"/>
      <c r="O31" s="14"/>
      <c r="P31" s="14"/>
    </row>
    <row r="32" spans="3:16" ht="15" thickBot="1" x14ac:dyDescent="0.3">
      <c r="C32" s="47" t="str">
        <f>IF(ISNA(VLOOKUP('Colonne-02'!$L$5,$C$7:$I$12,7,FALSE)),IF(ISNA(VLOOKUP('Colonne-02'!$L$5,$E$7:$I$12,5,FALSE)),IF(ISNA(VLOOKUP('Colonne-02'!$L$5,$G$7:$I$12,3,FALSE)),TRUE,VLOOKUP('Colonne-02'!$L$5,$G$7:$I$12,3,FALSE)),VLOOKUP('Colonne-02'!$L$5,$E$7:$I$12,5,FALSE)),VLOOKUP('Colonne-02'!$L$5,$C$7:$I$12,7,FALSE))</f>
        <v>AZ-01</v>
      </c>
      <c r="D32" s="46" t="str">
        <f>IF(ISNA(VLOOKUP('Colonne-02'!$L$5,$C$7:$D$12,2,FALSE)),IF(ISNA(VLOOKUP('Colonne-02'!$L$5,$E$7:$F$12,2,FALSE)),IF(ISNA(VLOOKUP('Colonne-02'!$L$5,$G$7:$H$12,2,FALSE)),TRUE,VLOOKUP('Colonne-02'!$L$5,$G$7:$H$12,2,FALSE)),VLOOKUP('Colonne-02'!$L$5,$E$7:$F$12,2,FALSE)),VLOOKUP('Colonne-02'!$L$5,$C$7:$D$12,2,FALSE))</f>
        <v>Communication</v>
      </c>
      <c r="L32" s="14"/>
      <c r="M32" s="14"/>
      <c r="N32" s="14"/>
      <c r="O32" s="14"/>
      <c r="P32" s="14"/>
    </row>
    <row r="33" spans="1:16" ht="15" thickTop="1" x14ac:dyDescent="0.25">
      <c r="L33" s="14"/>
      <c r="M33" s="14"/>
      <c r="N33" s="14"/>
      <c r="O33" s="14"/>
      <c r="P33" s="14"/>
    </row>
    <row r="34" spans="1:16" x14ac:dyDescent="0.25">
      <c r="L34" s="14"/>
      <c r="M34" s="14"/>
      <c r="N34" s="14"/>
      <c r="O34" s="14"/>
      <c r="P34" s="14"/>
    </row>
    <row r="35" spans="1:16" x14ac:dyDescent="0.25">
      <c r="L35" s="14"/>
      <c r="M35" s="14"/>
      <c r="N35" s="14"/>
      <c r="O35" s="14"/>
      <c r="P35" s="14"/>
    </row>
    <row r="37" spans="1:16" s="4" customFormat="1" ht="51" customHeight="1" x14ac:dyDescent="0.25">
      <c r="A37" s="12"/>
      <c r="B37" s="12"/>
      <c r="C37" s="12"/>
      <c r="D37" s="12"/>
    </row>
  </sheetData>
  <dataValidations disablePrompts="1" count="2">
    <dataValidation type="custom" allowBlank="1" showInputMessage="1" showErrorMessage="1" error="Erreur" sqref="B3:B6">
      <formula1>COUNTIF(B$3:B$6,B3)&lt;=1</formula1>
    </dataValidation>
    <dataValidation type="custom" allowBlank="1" showInputMessage="1" showErrorMessage="1" error="Erreur" sqref="C3:F5">
      <formula1>COUNTIF(C$3:C$5,C3)&lt;=1</formula1>
    </dataValidation>
  </dataValidations>
  <hyperlinks>
    <hyperlink ref="A2" r:id="rId1" tooltip="Page d'accueil"/>
  </hyperlinks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4"/>
  <sheetViews>
    <sheetView showGridLines="0" workbookViewId="0">
      <pane xSplit="20" ySplit="35" topLeftCell="AB36" activePane="bottomRight" state="frozen"/>
      <selection pane="topRight" activeCell="U1" sqref="U1"/>
      <selection pane="bottomLeft" activeCell="A34" sqref="A34"/>
      <selection pane="bottomRight" activeCell="AB34" sqref="AB34"/>
    </sheetView>
  </sheetViews>
  <sheetFormatPr baseColWidth="10" defaultRowHeight="15" x14ac:dyDescent="0.25"/>
  <cols>
    <col min="1" max="1" width="38.7109375" style="5" customWidth="1"/>
    <col min="2" max="2" width="4.7109375" style="13" customWidth="1"/>
    <col min="3" max="5" width="20.7109375" style="13" customWidth="1"/>
    <col min="6" max="6" width="4.7109375" style="13" customWidth="1"/>
    <col min="7" max="9" width="11.42578125" style="13"/>
    <col min="10" max="10" width="20.7109375" style="13" customWidth="1"/>
    <col min="11" max="11" width="18" style="13" bestFit="1" customWidth="1"/>
    <col min="12" max="12" width="12" style="13" bestFit="1" customWidth="1"/>
    <col min="13" max="16384" width="11.42578125" style="13"/>
  </cols>
  <sheetData>
    <row r="2" spans="1:12" s="4" customFormat="1" ht="51" customHeight="1" x14ac:dyDescent="0.25">
      <c r="A2" s="1" t="s">
        <v>37</v>
      </c>
      <c r="B2" s="2"/>
      <c r="C2" s="2"/>
      <c r="D2" s="2"/>
      <c r="E2" s="3"/>
    </row>
    <row r="3" spans="1:12" ht="15.75" thickBot="1" x14ac:dyDescent="0.3"/>
    <row r="4" spans="1:12" ht="21.75" thickTop="1" x14ac:dyDescent="0.25">
      <c r="A4" s="6" t="s">
        <v>21</v>
      </c>
      <c r="J4" s="9" t="s">
        <v>20</v>
      </c>
      <c r="K4" s="40" t="s">
        <v>29</v>
      </c>
      <c r="L4" s="11" t="s">
        <v>16</v>
      </c>
    </row>
    <row r="5" spans="1:12" ht="15.75" thickBot="1" x14ac:dyDescent="0.3">
      <c r="J5" s="16" t="s">
        <v>11</v>
      </c>
      <c r="K5" s="17" t="str">
        <f>VLOOKUP($J$5,$C$9:$E$21,2,FALSE)</f>
        <v>Communication</v>
      </c>
      <c r="L5" s="17" t="str">
        <f>VLOOKUP($J$5,$C$9:$E$21,3,FALSE)</f>
        <v>AZ-01</v>
      </c>
    </row>
    <row r="6" spans="1:12" ht="15.75" thickTop="1" x14ac:dyDescent="0.25"/>
    <row r="7" spans="1:12" ht="15.75" thickBot="1" x14ac:dyDescent="0.3"/>
    <row r="8" spans="1:12" ht="19.5" thickTop="1" x14ac:dyDescent="0.25">
      <c r="A8" s="8"/>
      <c r="C8" s="9" t="s">
        <v>36</v>
      </c>
      <c r="D8" s="10" t="s">
        <v>29</v>
      </c>
      <c r="E8" s="29" t="s">
        <v>19</v>
      </c>
    </row>
    <row r="9" spans="1:12" x14ac:dyDescent="0.25">
      <c r="C9" s="31" t="s">
        <v>2</v>
      </c>
      <c r="D9" s="35" t="s">
        <v>23</v>
      </c>
      <c r="E9" s="33" t="s">
        <v>13</v>
      </c>
    </row>
    <row r="10" spans="1:12" x14ac:dyDescent="0.25">
      <c r="C10" s="31" t="s">
        <v>7</v>
      </c>
      <c r="D10" s="36" t="s">
        <v>26</v>
      </c>
      <c r="E10" s="33" t="s">
        <v>13</v>
      </c>
    </row>
    <row r="11" spans="1:12" x14ac:dyDescent="0.25">
      <c r="C11" s="31" t="s">
        <v>10</v>
      </c>
      <c r="D11" s="36" t="s">
        <v>24</v>
      </c>
      <c r="E11" s="33" t="s">
        <v>13</v>
      </c>
    </row>
    <row r="12" spans="1:12" x14ac:dyDescent="0.25">
      <c r="C12" s="31" t="s">
        <v>3</v>
      </c>
      <c r="D12" s="36" t="s">
        <v>23</v>
      </c>
      <c r="E12" s="33" t="s">
        <v>14</v>
      </c>
    </row>
    <row r="13" spans="1:12" x14ac:dyDescent="0.25">
      <c r="C13" s="31" t="s">
        <v>11</v>
      </c>
      <c r="D13" s="36" t="s">
        <v>27</v>
      </c>
      <c r="E13" s="33" t="s">
        <v>14</v>
      </c>
    </row>
    <row r="14" spans="1:12" x14ac:dyDescent="0.25">
      <c r="C14" s="31" t="s">
        <v>4</v>
      </c>
      <c r="D14" s="36" t="s">
        <v>23</v>
      </c>
      <c r="E14" s="33" t="s">
        <v>13</v>
      </c>
    </row>
    <row r="15" spans="1:12" x14ac:dyDescent="0.25">
      <c r="C15" s="31" t="s">
        <v>8</v>
      </c>
      <c r="D15" s="36" t="s">
        <v>26</v>
      </c>
      <c r="E15" s="33" t="s">
        <v>13</v>
      </c>
    </row>
    <row r="16" spans="1:12" x14ac:dyDescent="0.25">
      <c r="C16" s="31" t="s">
        <v>5</v>
      </c>
      <c r="D16" s="36" t="s">
        <v>23</v>
      </c>
      <c r="E16" s="33" t="s">
        <v>15</v>
      </c>
    </row>
    <row r="17" spans="1:5" x14ac:dyDescent="0.25">
      <c r="C17" s="31" t="s">
        <v>17</v>
      </c>
      <c r="D17" s="36" t="s">
        <v>23</v>
      </c>
      <c r="E17" s="33" t="s">
        <v>15</v>
      </c>
    </row>
    <row r="18" spans="1:5" ht="18.75" x14ac:dyDescent="0.25">
      <c r="A18" s="28"/>
      <c r="C18" s="31" t="s">
        <v>6</v>
      </c>
      <c r="D18" s="36" t="s">
        <v>23</v>
      </c>
      <c r="E18" s="33" t="s">
        <v>13</v>
      </c>
    </row>
    <row r="19" spans="1:5" x14ac:dyDescent="0.25">
      <c r="C19" s="31" t="s">
        <v>9</v>
      </c>
      <c r="D19" s="36" t="s">
        <v>26</v>
      </c>
      <c r="E19" s="33" t="s">
        <v>13</v>
      </c>
    </row>
    <row r="20" spans="1:5" x14ac:dyDescent="0.25">
      <c r="C20" s="31" t="s">
        <v>12</v>
      </c>
      <c r="D20" s="36" t="s">
        <v>24</v>
      </c>
      <c r="E20" s="33" t="s">
        <v>13</v>
      </c>
    </row>
    <row r="21" spans="1:5" ht="15.75" thickBot="1" x14ac:dyDescent="0.3">
      <c r="C21" s="32"/>
      <c r="D21" s="37"/>
      <c r="E21" s="34"/>
    </row>
    <row r="22" spans="1:5" ht="15.75" thickTop="1" x14ac:dyDescent="0.25"/>
    <row r="24" spans="1:5" s="4" customFormat="1" ht="51" customHeight="1" x14ac:dyDescent="0.25">
      <c r="A24" s="12"/>
      <c r="B24" s="12"/>
      <c r="C24" s="12"/>
      <c r="D24" s="12"/>
    </row>
  </sheetData>
  <dataValidations count="3">
    <dataValidation type="list" allowBlank="1" showInputMessage="1" showErrorMessage="1" sqref="E9:E21">
      <formula1>LIST_NEW_CODE</formula1>
    </dataValidation>
    <dataValidation type="list" allowBlank="1" showInputMessage="1" showErrorMessage="1" sqref="D9:D21">
      <formula1>LIST_QUI</formula1>
    </dataValidation>
    <dataValidation type="list" allowBlank="1" showInputMessage="1" showErrorMessage="1" sqref="J5">
      <formula1>LIST_OLD_CODE</formula1>
    </dataValidation>
  </dataValidations>
  <hyperlinks>
    <hyperlink ref="A2" r:id="rId1" tooltip="Page d'accueil"/>
  </hyperlinks>
  <pageMargins left="0.7" right="0.7" top="0.75" bottom="0.75" header="0.3" footer="0.3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showGridLines="0" workbookViewId="0">
      <pane xSplit="21" ySplit="37" topLeftCell="AH38" activePane="bottomRight" state="frozen"/>
      <selection pane="topRight" activeCell="U1" sqref="U1"/>
      <selection pane="bottomLeft" activeCell="A37" sqref="A37"/>
      <selection pane="bottomRight" activeCell="AH37" sqref="AH37"/>
    </sheetView>
  </sheetViews>
  <sheetFormatPr baseColWidth="10" defaultRowHeight="15" x14ac:dyDescent="0.25"/>
  <cols>
    <col min="1" max="1" width="38.7109375" style="13" customWidth="1"/>
    <col min="2" max="2" width="4.7109375" style="13" customWidth="1"/>
    <col min="3" max="3" width="20.7109375" style="13" customWidth="1"/>
    <col min="4" max="4" width="4.7109375" style="13" customWidth="1"/>
    <col min="5" max="5" width="20.7109375" style="13" customWidth="1"/>
    <col min="6" max="16384" width="11.42578125" style="13"/>
  </cols>
  <sheetData>
    <row r="2" spans="1:6" s="4" customFormat="1" ht="51" customHeight="1" x14ac:dyDescent="0.25">
      <c r="A2" s="1" t="s">
        <v>37</v>
      </c>
      <c r="B2" s="2"/>
      <c r="C2" s="2"/>
      <c r="D2" s="2"/>
      <c r="E2" s="3"/>
      <c r="F2" s="3"/>
    </row>
    <row r="7" spans="1:6" ht="15.75" thickBot="1" x14ac:dyDescent="0.3"/>
    <row r="8" spans="1:6" ht="19.5" thickTop="1" x14ac:dyDescent="0.25">
      <c r="C8" s="44" t="s">
        <v>35</v>
      </c>
    </row>
    <row r="9" spans="1:6" x14ac:dyDescent="0.25">
      <c r="C9" s="48" t="s">
        <v>13</v>
      </c>
    </row>
    <row r="10" spans="1:6" x14ac:dyDescent="0.25">
      <c r="C10" s="49" t="s">
        <v>14</v>
      </c>
    </row>
    <row r="11" spans="1:6" x14ac:dyDescent="0.25">
      <c r="C11" s="49" t="s">
        <v>15</v>
      </c>
    </row>
    <row r="12" spans="1:6" ht="15.75" thickBot="1" x14ac:dyDescent="0.3">
      <c r="C12" s="50"/>
    </row>
    <row r="13" spans="1:6" ht="16.5" thickTop="1" thickBot="1" x14ac:dyDescent="0.3"/>
    <row r="14" spans="1:6" ht="19.5" thickTop="1" x14ac:dyDescent="0.25">
      <c r="E14" s="44" t="s">
        <v>29</v>
      </c>
    </row>
    <row r="15" spans="1:6" x14ac:dyDescent="0.25">
      <c r="E15" s="51" t="s">
        <v>23</v>
      </c>
    </row>
    <row r="16" spans="1:6" x14ac:dyDescent="0.25">
      <c r="E16" s="52" t="s">
        <v>24</v>
      </c>
    </row>
    <row r="17" spans="5:5" x14ac:dyDescent="0.25">
      <c r="E17" s="52" t="s">
        <v>26</v>
      </c>
    </row>
    <row r="18" spans="5:5" x14ac:dyDescent="0.25">
      <c r="E18" s="53" t="s">
        <v>27</v>
      </c>
    </row>
    <row r="19" spans="5:5" ht="15.75" thickBot="1" x14ac:dyDescent="0.3">
      <c r="E19" s="54"/>
    </row>
    <row r="20" spans="5:5" ht="15.75" thickTop="1" x14ac:dyDescent="0.25"/>
  </sheetData>
  <hyperlinks>
    <hyperlink ref="A2" r:id="rId1" tooltip="Page d'accueil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Colonne-01</vt:lpstr>
      <vt:lpstr>Colonne-02</vt:lpstr>
      <vt:lpstr>Formule-detail</vt:lpstr>
      <vt:lpstr>Correctif-ligne</vt:lpstr>
      <vt:lpstr>Liste</vt:lpstr>
      <vt:lpstr>LIST_NEW_CODE</vt:lpstr>
      <vt:lpstr>LIST_OLD_CODE</vt:lpstr>
      <vt:lpstr>LIST_QUI</vt:lpstr>
      <vt:lpstr>'Colonne-01'!TEST_CODE</vt:lpstr>
      <vt:lpstr>TEST_CODE</vt:lpstr>
    </vt:vector>
  </TitlesOfParts>
  <Company>Another Race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Desmoineaux</dc:creator>
  <cp:lastModifiedBy>Jean-Michel Desmoineaux</cp:lastModifiedBy>
  <dcterms:created xsi:type="dcterms:W3CDTF">2014-07-25T10:52:50Z</dcterms:created>
  <dcterms:modified xsi:type="dcterms:W3CDTF">2014-10-01T12:53:09Z</dcterms:modified>
</cp:coreProperties>
</file>